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0" sheetId="4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AD12" i="1" l="1"/>
  <c r="AD11" i="1"/>
  <c r="AC11" i="1"/>
  <c r="AB11" i="1"/>
  <c r="AD10" i="1"/>
  <c r="AD9" i="1"/>
  <c r="AC9" i="1"/>
  <c r="AB9" i="1"/>
  <c r="AD8" i="1"/>
  <c r="AC8" i="1"/>
  <c r="AB8" i="1"/>
  <c r="AD7" i="1"/>
  <c r="AC7" i="1"/>
  <c r="AB7" i="1"/>
  <c r="AD6" i="1"/>
  <c r="AC6" i="1"/>
  <c r="AB6" i="1"/>
</calcChain>
</file>

<file path=xl/sharedStrings.xml><?xml version="1.0" encoding="utf-8"?>
<sst xmlns="http://schemas.openxmlformats.org/spreadsheetml/2006/main" count="14" uniqueCount="14">
  <si>
    <t>matières en millions de tonne</t>
  </si>
  <si>
    <t>PIB en milliards d'€</t>
  </si>
  <si>
    <t>part 1990</t>
  </si>
  <si>
    <t>part 2016</t>
  </si>
  <si>
    <t>Evolution 1990-2016</t>
  </si>
  <si>
    <t>Biomasse</t>
  </si>
  <si>
    <t xml:space="preserve">Minerais métalliques et produits principalement métalliques </t>
  </si>
  <si>
    <t>Minéraux non métalliques</t>
  </si>
  <si>
    <t>Combustibles fossiles</t>
  </si>
  <si>
    <t>Autres</t>
  </si>
  <si>
    <t>DMC</t>
  </si>
  <si>
    <t>Produit intérieur brut (PIB)</t>
  </si>
  <si>
    <t>Source : Agreste - SSP, Douanes, Insee, SDES. Traitements : SDES, 2019</t>
  </si>
  <si>
    <t>Produit intérieur brut et consommation apparente par types de matières : comparaison 1990 et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</si>
</sst>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0.0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0" applyNumberFormat="1" applyBorder="1"/>
    <xf numFmtId="1" fontId="2" fillId="0" borderId="0" xfId="0" applyNumberFormat="1" applyFont="1" applyBorder="1"/>
    <xf numFmtId="0" fontId="2" fillId="0" borderId="0" xfId="0" applyFont="1" applyBorder="1"/>
    <xf numFmtId="1" fontId="2" fillId="0" borderId="0" xfId="0" applyNumberFormat="1" applyFont="1" applyFill="1" applyBorder="1"/>
    <xf numFmtId="0" fontId="2" fillId="0" borderId="0" xfId="0" applyFont="1" applyFill="1" applyBorder="1"/>
    <xf numFmtId="165" fontId="0" fillId="0" borderId="0" xfId="1" applyNumberFormat="1" applyFont="1" applyAlignment="1">
      <alignment horizontal="right"/>
    </xf>
    <xf numFmtId="165" fontId="0" fillId="0" borderId="0" xfId="1" applyNumberFormat="1" applyFont="1"/>
    <xf numFmtId="9" fontId="0" fillId="0" borderId="0" xfId="2" applyFont="1"/>
    <xf numFmtId="1" fontId="0" fillId="0" borderId="0" xfId="0" applyNumberFormat="1" applyBorder="1"/>
    <xf numFmtId="1" fontId="0" fillId="0" borderId="0" xfId="0" applyNumberFormat="1" applyFill="1" applyBorder="1"/>
    <xf numFmtId="165" fontId="0" fillId="0" borderId="0" xfId="0" applyNumberFormat="1"/>
    <xf numFmtId="164" fontId="2" fillId="0" borderId="0" xfId="0" applyNumberFormat="1" applyFont="1" applyBorder="1"/>
    <xf numFmtId="0" fontId="0" fillId="0" borderId="0" xfId="0" applyBorder="1"/>
    <xf numFmtId="0" fontId="3" fillId="0" borderId="0" xfId="0" applyFont="1" applyAlignment="1">
      <alignment horizontal="left" vertical="center" readingOrder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'[1]1.1B'!$A$6:$A$9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'[1]1.1B'!$B$5</c:f>
              <c:numCache>
                <c:formatCode>General</c:formatCode>
                <c:ptCount val="1"/>
                <c:pt idx="0">
                  <c:v>1990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'[1]1.1B'!$B$6:$B$9</c:f>
              <c:numCache>
                <c:formatCode>General</c:formatCode>
                <c:ptCount val="4"/>
                <c:pt idx="0">
                  <c:v>204.10355263244429</c:v>
                </c:pt>
                <c:pt idx="1">
                  <c:v>29.647839371</c:v>
                </c:pt>
                <c:pt idx="2">
                  <c:v>446.31248014042859</c:v>
                </c:pt>
                <c:pt idx="3">
                  <c:v>143.48588405500001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'[1]1.1B'!$AA$5</c:f>
              <c:numCache>
                <c:formatCode>General</c:formatCode>
                <c:ptCount val="1"/>
                <c:pt idx="0">
                  <c:v>2016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'[1]1.1B'!$AA$6:$AA$9</c:f>
              <c:numCache>
                <c:formatCode>General</c:formatCode>
                <c:ptCount val="4"/>
                <c:pt idx="0">
                  <c:v>215.2</c:v>
                </c:pt>
                <c:pt idx="1">
                  <c:v>18.7</c:v>
                </c:pt>
                <c:pt idx="2">
                  <c:v>353.3</c:v>
                </c:pt>
                <c:pt idx="3">
                  <c:v>127.5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221184"/>
        <c:axId val="148729216"/>
      </c:barChart>
      <c:catAx>
        <c:axId val="168221184"/>
        <c:scaling>
          <c:orientation val="minMax"/>
        </c:scaling>
        <c:delete val="0"/>
        <c:axPos val="b"/>
        <c:majorTickMark val="out"/>
        <c:minorTickMark val="none"/>
        <c:tickLblPos val="nextTo"/>
        <c:crossAx val="148729216"/>
        <c:crosses val="autoZero"/>
        <c:auto val="1"/>
        <c:lblAlgn val="ctr"/>
        <c:lblOffset val="100"/>
        <c:noMultiLvlLbl val="0"/>
      </c:catAx>
      <c:valAx>
        <c:axId val="148729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82211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1764949698942185E-2"/>
          <c:y val="0.1548212236516277"/>
          <c:w val="0.65198295070429646"/>
          <c:h val="0.77915882156765426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Données!$A$8</c:f>
              <c:strCache>
                <c:ptCount val="1"/>
                <c:pt idx="0">
                  <c:v>Minéraux non métalliques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Données!$B$8:$AA$8</c:f>
              <c:numCache>
                <c:formatCode>_-* #,##0\ _€_-;\-* #,##0\ _€_-;_-* "-"??\ _€_-;_-@_-</c:formatCode>
                <c:ptCount val="2"/>
                <c:pt idx="0">
                  <c:v>446.31248014042859</c:v>
                </c:pt>
                <c:pt idx="1">
                  <c:v>353.3</c:v>
                </c:pt>
              </c:numCache>
            </c:numRef>
          </c:val>
        </c:ser>
        <c:ser>
          <c:idx val="2"/>
          <c:order val="1"/>
          <c:tx>
            <c:strRef>
              <c:f>Données!$A$6</c:f>
              <c:strCache>
                <c:ptCount val="1"/>
                <c:pt idx="0">
                  <c:v>Biomasse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dLbls>
            <c:dLbl>
              <c:idx val="0"/>
              <c:layout>
                <c:manualLayout>
                  <c:x val="-3.0358635784408544E-3"/>
                  <c:y val="-2.661967622643884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Données!$B$6:$AA$6</c:f>
              <c:numCache>
                <c:formatCode>_-* #,##0\ _€_-;\-* #,##0\ _€_-;_-* "-"??\ _€_-;_-@_-</c:formatCode>
                <c:ptCount val="2"/>
                <c:pt idx="0">
                  <c:v>204.10355263244429</c:v>
                </c:pt>
                <c:pt idx="1">
                  <c:v>215.2</c:v>
                </c:pt>
              </c:numCache>
            </c:numRef>
          </c:val>
        </c:ser>
        <c:ser>
          <c:idx val="1"/>
          <c:order val="2"/>
          <c:tx>
            <c:strRef>
              <c:f>Données!$A$9</c:f>
              <c:strCache>
                <c:ptCount val="1"/>
                <c:pt idx="0">
                  <c:v>Combustibles fossiles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Données!$B$9:$AA$9</c:f>
              <c:numCache>
                <c:formatCode>_-* #,##0\ _€_-;\-* #,##0\ _€_-;_-* "-"??\ _€_-;_-@_-</c:formatCode>
                <c:ptCount val="2"/>
                <c:pt idx="0">
                  <c:v>143.48588405500001</c:v>
                </c:pt>
                <c:pt idx="1">
                  <c:v>127.5</c:v>
                </c:pt>
              </c:numCache>
            </c:numRef>
          </c:val>
        </c:ser>
        <c:ser>
          <c:idx val="0"/>
          <c:order val="3"/>
          <c:tx>
            <c:strRef>
              <c:f>Données!$A$7</c:f>
              <c:strCache>
                <c:ptCount val="1"/>
                <c:pt idx="0">
                  <c:v>Minerais métalliques et produits principalement métalliques 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Données!$B$7:$AA$7</c:f>
              <c:numCache>
                <c:formatCode>_-* #,##0\ _€_-;\-* #,##0\ _€_-;_-* "-"??\ _€_-;_-@_-</c:formatCode>
                <c:ptCount val="2"/>
                <c:pt idx="0">
                  <c:v>29.647839371</c:v>
                </c:pt>
                <c:pt idx="1">
                  <c:v>18.7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74728192"/>
        <c:axId val="148731520"/>
      </c:barChart>
      <c:barChart>
        <c:barDir val="col"/>
        <c:grouping val="stacked"/>
        <c:varyColors val="0"/>
        <c:ser>
          <c:idx val="5"/>
          <c:order val="4"/>
          <c:tx>
            <c:strRef>
              <c:f>Données!$A$10</c:f>
              <c:strCache>
                <c:ptCount val="1"/>
                <c:pt idx="0">
                  <c:v>Autres</c:v>
                </c:pt>
              </c:strCache>
            </c:strRef>
          </c:tx>
          <c:spPr>
            <a:solidFill>
              <a:srgbClr val="FF3399"/>
            </a:solidFill>
            <a:ln w="28575">
              <a:noFill/>
            </a:ln>
          </c:spPr>
          <c:invertIfNegative val="0"/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Données!$B$10:$AA$10</c:f>
              <c:numCache>
                <c:formatCode>_-* #,##0\ _€_-;\-* #,##0\ _€_-;_-* "-"??\ _€_-;_-@_-</c:formatCode>
                <c:ptCount val="2"/>
                <c:pt idx="0">
                  <c:v>5.1705148750000003</c:v>
                </c:pt>
                <c:pt idx="1">
                  <c:v>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3"/>
        <c:overlap val="100"/>
        <c:axId val="174728704"/>
        <c:axId val="87708736"/>
      </c:barChart>
      <c:lineChart>
        <c:grouping val="standard"/>
        <c:varyColors val="0"/>
        <c:ser>
          <c:idx val="4"/>
          <c:order val="5"/>
          <c:tx>
            <c:strRef>
              <c:f>Données!$A$12</c:f>
              <c:strCache>
                <c:ptCount val="1"/>
                <c:pt idx="0">
                  <c:v>Produit intérieur brut (PIB)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14"/>
            <c:spPr>
              <a:solidFill>
                <a:srgbClr val="FF0000"/>
              </a:solidFill>
              <a:ln>
                <a:noFill/>
              </a:ln>
            </c:spPr>
          </c:marker>
          <c:dPt>
            <c:idx val="1"/>
            <c:bubble3D val="0"/>
            <c:spPr>
              <a:ln>
                <a:noFill/>
              </a:ln>
            </c:spPr>
          </c:dPt>
          <c:cat>
            <c:numRef>
              <c:f>Données!$B$5:$AA$5</c:f>
              <c:numCache>
                <c:formatCode>General</c:formatCode>
                <c:ptCount val="2"/>
                <c:pt idx="0">
                  <c:v>1990</c:v>
                </c:pt>
                <c:pt idx="1">
                  <c:v>2016</c:v>
                </c:pt>
              </c:numCache>
            </c:numRef>
          </c:cat>
          <c:val>
            <c:numRef>
              <c:f>Données!$B$12:$AA$12</c:f>
              <c:numCache>
                <c:formatCode>_-* #,##0\ _€_-;\-* #,##0\ _€_-;_-* "-"??\ _€_-;_-@_-</c:formatCode>
                <c:ptCount val="2"/>
                <c:pt idx="0">
                  <c:v>1058.6267809999999</c:v>
                </c:pt>
                <c:pt idx="1">
                  <c:v>2228.9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4728704"/>
        <c:axId val="87708736"/>
      </c:lineChart>
      <c:catAx>
        <c:axId val="174728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48731520"/>
        <c:crosses val="autoZero"/>
        <c:auto val="1"/>
        <c:lblAlgn val="ctr"/>
        <c:lblOffset val="100"/>
        <c:noMultiLvlLbl val="0"/>
      </c:catAx>
      <c:valAx>
        <c:axId val="148731520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consommation</a:t>
                </a:r>
                <a:r>
                  <a:rPr lang="fr-FR" sz="1600" b="0" baseline="0">
                    <a:latin typeface="Liberation Sans" panose="020B0604020202020204" pitchFamily="34" charset="0"/>
                  </a:rPr>
                  <a:t> de matières </a:t>
                </a:r>
                <a:r>
                  <a:rPr lang="fr-FR" sz="1600" b="0">
                    <a:latin typeface="Liberation Sans" panose="020B0604020202020204" pitchFamily="34" charset="0"/>
                  </a:rPr>
                  <a:t>en</a:t>
                </a:r>
              </a:p>
              <a:p>
                <a:pPr algn="ctr"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millions de tonnes </a:t>
                </a:r>
              </a:p>
            </c:rich>
          </c:tx>
          <c:layout>
            <c:manualLayout>
              <c:xMode val="edge"/>
              <c:yMode val="edge"/>
              <c:x val="2.6087029407763397E-3"/>
              <c:y val="3.4617464675460493E-4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74728192"/>
        <c:crosses val="autoZero"/>
        <c:crossBetween val="between"/>
      </c:valAx>
      <c:valAx>
        <c:axId val="87708736"/>
        <c:scaling>
          <c:orientation val="minMax"/>
        </c:scaling>
        <c:delete val="0"/>
        <c:axPos val="r"/>
        <c:title>
          <c:tx>
            <c:rich>
              <a:bodyPr rot="0" vert="horz"/>
              <a:lstStyle/>
              <a:p>
                <a:pPr>
                  <a:defRPr sz="1600" b="0">
                    <a:latin typeface="Liberation Sans" panose="020B0604020202020204" pitchFamily="34" charset="0"/>
                  </a:defRPr>
                </a:pPr>
                <a:r>
                  <a:rPr lang="fr-FR" sz="1600" b="0">
                    <a:latin typeface="Liberation Sans" panose="020B0604020202020204" pitchFamily="34" charset="0"/>
                  </a:rPr>
                  <a:t>PIB en milliards d'€ </a:t>
                </a:r>
              </a:p>
            </c:rich>
          </c:tx>
          <c:layout>
            <c:manualLayout>
              <c:xMode val="edge"/>
              <c:yMode val="edge"/>
              <c:x val="0.61301789620078884"/>
              <c:y val="1.9474956386765926E-2"/>
            </c:manualLayout>
          </c:layout>
          <c:overlay val="0"/>
        </c:title>
        <c:numFmt formatCode="_-* #,##0\ _€_-;\-* #,##0\ _€_-;_-* &quot;-&quot;??\ _€_-;_-@_-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74728704"/>
        <c:crosses val="max"/>
        <c:crossBetween val="between"/>
      </c:valAx>
      <c:catAx>
        <c:axId val="174728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7708736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2610359365787878"/>
          <c:y val="4.1687346216364544E-3"/>
          <c:w val="0.17253162811696957"/>
          <c:h val="0.97707195958099946"/>
        </c:manualLayout>
      </c:layout>
      <c:overlay val="0"/>
      <c:txPr>
        <a:bodyPr/>
        <a:lstStyle/>
        <a:p>
          <a:pPr>
            <a:defRPr sz="1400" b="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1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666750</xdr:colOff>
      <xdr:row>11</xdr:row>
      <xdr:rowOff>0</xdr:rowOff>
    </xdr:from>
    <xdr:to>
      <xdr:col>14</xdr:col>
      <xdr:colOff>666750</xdr:colOff>
      <xdr:row>25</xdr:row>
      <xdr:rowOff>28575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8843" cy="6092851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E2018/4%20-%20Les%20dossiers%20th&#233;matiques/2%20-%20Ressources/Chapitres/Chapitre%201_1_importations_ressources_exportations_dechets/R&#233;daction/Graphiques/chapitre%20_1_1_graphiques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A"/>
      <sheetName val="1.1B"/>
      <sheetName val="1.1C"/>
      <sheetName val="1.1D"/>
      <sheetName val="1.1E"/>
      <sheetName val="1.1F"/>
      <sheetName val="1.1G"/>
      <sheetName val="1.1H"/>
      <sheetName val="1.1I"/>
      <sheetName val="1.1J"/>
      <sheetName val="Comparaisons internationales"/>
    </sheetNames>
    <sheetDataSet>
      <sheetData sheetId="0" refreshError="1"/>
      <sheetData sheetId="1">
        <row r="5">
          <cell r="B5">
            <v>1990</v>
          </cell>
          <cell r="AA5">
            <v>2016</v>
          </cell>
        </row>
        <row r="6">
          <cell r="A6" t="str">
            <v>Biomasse</v>
          </cell>
          <cell r="B6">
            <v>204.10355263244429</v>
          </cell>
          <cell r="AA6">
            <v>215.2</v>
          </cell>
        </row>
        <row r="7">
          <cell r="A7" t="str">
            <v xml:space="preserve">Minerais métalliques et produits principalement métalliques </v>
          </cell>
          <cell r="B7">
            <v>29.647839371</v>
          </cell>
          <cell r="AA7">
            <v>18.7</v>
          </cell>
        </row>
        <row r="8">
          <cell r="A8" t="str">
            <v>Minéraux non métalliques</v>
          </cell>
          <cell r="B8">
            <v>446.31248014042859</v>
          </cell>
          <cell r="AA8">
            <v>353.3</v>
          </cell>
        </row>
        <row r="9">
          <cell r="A9" t="str">
            <v>Combustibles fossiles</v>
          </cell>
          <cell r="B9">
            <v>143.48588405500001</v>
          </cell>
          <cell r="AA9">
            <v>127.5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8"/>
  <sheetViews>
    <sheetView workbookViewId="0"/>
  </sheetViews>
  <sheetFormatPr baseColWidth="10" defaultRowHeight="15" x14ac:dyDescent="0.25"/>
  <cols>
    <col min="1" max="1" width="17.42578125" customWidth="1"/>
    <col min="2" max="2" width="11.85546875" bestFit="1" customWidth="1"/>
    <col min="3" max="26" width="0" hidden="1" customWidth="1"/>
    <col min="27" max="27" width="11.85546875" bestFit="1" customWidth="1"/>
    <col min="30" max="30" width="18.7109375" bestFit="1" customWidth="1"/>
    <col min="33" max="33" width="56.140625" bestFit="1" customWidth="1"/>
  </cols>
  <sheetData>
    <row r="1" spans="1:44" ht="18.75" x14ac:dyDescent="0.25">
      <c r="A1" s="14" t="s">
        <v>13</v>
      </c>
    </row>
    <row r="2" spans="1:44" x14ac:dyDescent="0.25">
      <c r="A2" t="s">
        <v>0</v>
      </c>
    </row>
    <row r="3" spans="1:44" x14ac:dyDescent="0.25">
      <c r="A3" t="s">
        <v>1</v>
      </c>
    </row>
    <row r="5" spans="1:44" x14ac:dyDescent="0.25">
      <c r="B5">
        <v>1990</v>
      </c>
      <c r="C5">
        <v>1991</v>
      </c>
      <c r="D5">
        <v>1992</v>
      </c>
      <c r="E5">
        <v>1993</v>
      </c>
      <c r="F5">
        <v>1994</v>
      </c>
      <c r="G5">
        <v>1995</v>
      </c>
      <c r="H5">
        <v>1996</v>
      </c>
      <c r="I5">
        <v>1997</v>
      </c>
      <c r="J5">
        <v>1998</v>
      </c>
      <c r="K5">
        <v>1999</v>
      </c>
      <c r="L5">
        <v>2000</v>
      </c>
      <c r="M5">
        <v>2001</v>
      </c>
      <c r="N5">
        <v>2002</v>
      </c>
      <c r="O5">
        <v>2003</v>
      </c>
      <c r="P5">
        <v>2004</v>
      </c>
      <c r="Q5">
        <v>2005</v>
      </c>
      <c r="R5">
        <v>2006</v>
      </c>
      <c r="S5">
        <v>2007</v>
      </c>
      <c r="T5">
        <v>2008</v>
      </c>
      <c r="U5">
        <v>2009</v>
      </c>
      <c r="V5">
        <v>2010</v>
      </c>
      <c r="W5">
        <v>2011</v>
      </c>
      <c r="X5">
        <v>2012</v>
      </c>
      <c r="Y5">
        <v>2013</v>
      </c>
      <c r="Z5">
        <v>2014</v>
      </c>
      <c r="AA5">
        <v>2016</v>
      </c>
      <c r="AB5" t="s">
        <v>2</v>
      </c>
      <c r="AC5" t="s">
        <v>3</v>
      </c>
      <c r="AD5" t="s">
        <v>4</v>
      </c>
      <c r="AG5" s="1"/>
      <c r="AH5" s="2"/>
      <c r="AI5" s="2"/>
      <c r="AJ5" s="2"/>
      <c r="AK5" s="2"/>
      <c r="AL5" s="2"/>
      <c r="AM5" s="2"/>
      <c r="AN5" s="3"/>
      <c r="AO5" s="2"/>
      <c r="AP5" s="3"/>
      <c r="AQ5" s="4"/>
      <c r="AR5" s="5"/>
    </row>
    <row r="6" spans="1:44" x14ac:dyDescent="0.25">
      <c r="A6" t="s">
        <v>5</v>
      </c>
      <c r="B6" s="6">
        <v>204.10355263244429</v>
      </c>
      <c r="C6" s="7">
        <v>3.6715173613502357</v>
      </c>
      <c r="D6" s="7">
        <v>3.9958925221200023</v>
      </c>
      <c r="E6" s="7">
        <v>3.7512672090526911</v>
      </c>
      <c r="F6" s="7">
        <v>3.8296338562539782</v>
      </c>
      <c r="G6" s="7">
        <v>3.6569867476109899</v>
      </c>
      <c r="H6" s="7">
        <v>3.7052006581758907</v>
      </c>
      <c r="I6" s="7">
        <v>3.8604443673396593</v>
      </c>
      <c r="J6" s="7">
        <v>3.9316361014415566</v>
      </c>
      <c r="K6" s="7">
        <v>3.9644051729535552</v>
      </c>
      <c r="L6" s="7">
        <v>4.1178368013837821</v>
      </c>
      <c r="M6" s="7">
        <v>3.7640825008716363</v>
      </c>
      <c r="N6" s="7">
        <v>4.02094249382887</v>
      </c>
      <c r="O6" s="7">
        <v>3.1363204115152485</v>
      </c>
      <c r="P6" s="7">
        <v>4.0830233118801402</v>
      </c>
      <c r="Q6" s="7">
        <v>3.6353116019148612</v>
      </c>
      <c r="R6" s="7">
        <v>3.629189002005047</v>
      </c>
      <c r="S6" s="7">
        <v>3.9552386932908088</v>
      </c>
      <c r="T6" s="7">
        <v>4.0355684337891216</v>
      </c>
      <c r="U6" s="7">
        <v>3.923004291870877</v>
      </c>
      <c r="V6" s="7">
        <v>3.5072395261715816</v>
      </c>
      <c r="W6" s="7">
        <v>3.5338761432988841</v>
      </c>
      <c r="X6" s="7">
        <v>3.6674641750422357</v>
      </c>
      <c r="Y6" s="7">
        <v>3.5933939874648506</v>
      </c>
      <c r="Z6" s="7">
        <v>3.9195718968570095</v>
      </c>
      <c r="AA6" s="7">
        <v>215.2</v>
      </c>
      <c r="AB6" s="8">
        <f>B6/B$11</f>
        <v>0.24628736984444405</v>
      </c>
      <c r="AC6" s="8">
        <f>AA6/AA$11</f>
        <v>0.29888888888888887</v>
      </c>
      <c r="AD6" s="8">
        <f>(AA6-B6)/B6</f>
        <v>5.4366752682343103E-2</v>
      </c>
      <c r="AG6" s="1"/>
      <c r="AH6" s="9"/>
      <c r="AI6" s="9"/>
      <c r="AJ6" s="9"/>
      <c r="AK6" s="9"/>
      <c r="AL6" s="9"/>
      <c r="AM6" s="9"/>
      <c r="AN6" s="9"/>
      <c r="AO6" s="9"/>
      <c r="AP6" s="9"/>
      <c r="AQ6" s="9"/>
      <c r="AR6" s="10"/>
    </row>
    <row r="7" spans="1:44" x14ac:dyDescent="0.25">
      <c r="A7" t="s">
        <v>6</v>
      </c>
      <c r="B7" s="6">
        <v>29.647839371</v>
      </c>
      <c r="C7" s="7">
        <v>0.43942705803615578</v>
      </c>
      <c r="D7" s="7">
        <v>0.38574918074549125</v>
      </c>
      <c r="E7" s="7">
        <v>0.26278682839030676</v>
      </c>
      <c r="F7" s="7">
        <v>0.34488298828525304</v>
      </c>
      <c r="G7" s="7">
        <v>0.3843977524375311</v>
      </c>
      <c r="H7" s="7">
        <v>0.30319942894474144</v>
      </c>
      <c r="I7" s="7">
        <v>0.31535822686156767</v>
      </c>
      <c r="J7" s="7">
        <v>0.35057359533485416</v>
      </c>
      <c r="K7" s="7">
        <v>0.34520833675619667</v>
      </c>
      <c r="L7" s="7">
        <v>0.3851932798308989</v>
      </c>
      <c r="M7" s="7">
        <v>0.30380294607558311</v>
      </c>
      <c r="N7" s="7">
        <v>0.29827588654700582</v>
      </c>
      <c r="O7" s="7">
        <v>0.2862595478974761</v>
      </c>
      <c r="P7" s="7">
        <v>0.32145160138794115</v>
      </c>
      <c r="Q7" s="7">
        <v>0.29782110546893603</v>
      </c>
      <c r="R7" s="7">
        <v>0.32431451883647161</v>
      </c>
      <c r="S7" s="7">
        <v>0.33809610180042199</v>
      </c>
      <c r="T7" s="7">
        <v>0.27939286142146119</v>
      </c>
      <c r="U7" s="7">
        <v>0.10147453407653319</v>
      </c>
      <c r="V7" s="7">
        <v>0.23251103694571151</v>
      </c>
      <c r="W7" s="7">
        <v>0.26202710083908298</v>
      </c>
      <c r="X7" s="7">
        <v>0.22255190247547663</v>
      </c>
      <c r="Y7" s="7">
        <v>0.25776043458470277</v>
      </c>
      <c r="Z7" s="7">
        <v>0.27521685386881778</v>
      </c>
      <c r="AA7" s="7">
        <v>18.7</v>
      </c>
      <c r="AB7" s="8">
        <f>B7/B$11</f>
        <v>3.5775410501568301E-2</v>
      </c>
      <c r="AC7" s="8">
        <f>AA7/AA$11</f>
        <v>2.5972222222222223E-2</v>
      </c>
      <c r="AD7" s="8">
        <f>(AA7-B7)/B7</f>
        <v>-0.36926263779304663</v>
      </c>
      <c r="AG7" s="1"/>
      <c r="AH7" s="9"/>
      <c r="AI7" s="9"/>
      <c r="AJ7" s="9"/>
      <c r="AK7" s="9"/>
      <c r="AL7" s="9"/>
      <c r="AM7" s="9"/>
      <c r="AN7" s="9"/>
      <c r="AO7" s="9"/>
      <c r="AP7" s="9"/>
      <c r="AQ7" s="9"/>
      <c r="AR7" s="10"/>
    </row>
    <row r="8" spans="1:44" x14ac:dyDescent="0.25">
      <c r="A8" t="s">
        <v>7</v>
      </c>
      <c r="B8" s="6">
        <v>446.31248014042859</v>
      </c>
      <c r="C8" s="7">
        <v>7.7611502464678317</v>
      </c>
      <c r="D8" s="7">
        <v>7.1663406245531149</v>
      </c>
      <c r="E8" s="7">
        <v>6.6353385130616438</v>
      </c>
      <c r="F8" s="7">
        <v>7.0627686673986991</v>
      </c>
      <c r="G8" s="7">
        <v>7.0302667263696721</v>
      </c>
      <c r="H8" s="7">
        <v>6.5227895187916234</v>
      </c>
      <c r="I8" s="7">
        <v>6.6718769417367758</v>
      </c>
      <c r="J8" s="7">
        <v>6.8841091616980137</v>
      </c>
      <c r="K8" s="7">
        <v>7.1967818572793751</v>
      </c>
      <c r="L8" s="7">
        <v>7.5932666120183798</v>
      </c>
      <c r="M8" s="7">
        <v>7.4490401157064507</v>
      </c>
      <c r="N8" s="7">
        <v>7.1789051175961838</v>
      </c>
      <c r="O8" s="7">
        <v>7.1425465982240226</v>
      </c>
      <c r="P8" s="7">
        <v>7.2624399230436687</v>
      </c>
      <c r="Q8" s="7">
        <v>7.2002773723316817</v>
      </c>
      <c r="R8" s="7">
        <v>7.4055296392454908</v>
      </c>
      <c r="S8" s="7">
        <v>7.6458996209116927</v>
      </c>
      <c r="T8" s="7">
        <v>7.2548628021282928</v>
      </c>
      <c r="U8" s="7">
        <v>6.2414896073844259</v>
      </c>
      <c r="V8" s="7">
        <v>6.1067060733145109</v>
      </c>
      <c r="W8" s="7">
        <v>6.3929356950814213</v>
      </c>
      <c r="X8" s="7">
        <v>5.9599783606047589</v>
      </c>
      <c r="Y8" s="7">
        <v>5.9574689792180431</v>
      </c>
      <c r="Z8" s="7">
        <v>5.5890191862590699</v>
      </c>
      <c r="AA8" s="7">
        <v>353.3</v>
      </c>
      <c r="AB8" s="8">
        <f>B8/B$11</f>
        <v>0.53855567649273617</v>
      </c>
      <c r="AC8" s="8">
        <f>AA8/AA$11</f>
        <v>0.49069444444444443</v>
      </c>
      <c r="AD8" s="8">
        <f>(AA8-B8)/B8</f>
        <v>-0.20840214934425083</v>
      </c>
      <c r="AG8" s="1"/>
      <c r="AH8" s="9"/>
      <c r="AI8" s="9"/>
      <c r="AJ8" s="9"/>
      <c r="AK8" s="9"/>
      <c r="AL8" s="9"/>
      <c r="AM8" s="9"/>
      <c r="AN8" s="9"/>
      <c r="AO8" s="9"/>
      <c r="AP8" s="9"/>
      <c r="AQ8" s="9"/>
      <c r="AR8" s="10"/>
    </row>
    <row r="9" spans="1:44" x14ac:dyDescent="0.25">
      <c r="A9" t="s">
        <v>8</v>
      </c>
      <c r="B9" s="6">
        <v>143.48588405500001</v>
      </c>
      <c r="C9" s="7">
        <v>2.6653950996510209</v>
      </c>
      <c r="D9" s="7">
        <v>2.6383994452772104</v>
      </c>
      <c r="E9" s="7">
        <v>2.3545634094996459</v>
      </c>
      <c r="F9" s="7">
        <v>2.3718842448436281</v>
      </c>
      <c r="G9" s="7">
        <v>2.372381473631743</v>
      </c>
      <c r="H9" s="7">
        <v>2.4901799064955137</v>
      </c>
      <c r="I9" s="7">
        <v>2.4077410994425525</v>
      </c>
      <c r="J9" s="7">
        <v>2.4505278800284747</v>
      </c>
      <c r="K9" s="7">
        <v>2.4794930448442365</v>
      </c>
      <c r="L9" s="7">
        <v>2.4717325189086092</v>
      </c>
      <c r="M9" s="7">
        <v>2.3962183262907768</v>
      </c>
      <c r="N9" s="7">
        <v>2.3995601113430349</v>
      </c>
      <c r="O9" s="7">
        <v>2.4035956392037208</v>
      </c>
      <c r="P9" s="7">
        <v>2.5146872412232901</v>
      </c>
      <c r="Q9" s="7">
        <v>2.5009285539832065</v>
      </c>
      <c r="R9" s="7">
        <v>2.4787747079789693</v>
      </c>
      <c r="S9" s="7">
        <v>2.3694473635437023</v>
      </c>
      <c r="T9" s="7">
        <v>2.3480529207090624</v>
      </c>
      <c r="U9" s="7">
        <v>2.1154974171572332</v>
      </c>
      <c r="V9" s="7">
        <v>2.2433737892034284</v>
      </c>
      <c r="W9" s="7">
        <v>2.2022924746709704</v>
      </c>
      <c r="X9" s="7">
        <v>2.1348799359674961</v>
      </c>
      <c r="Y9" s="7">
        <v>2.1429195892988608</v>
      </c>
      <c r="Z9" s="7">
        <v>1.923493616050199</v>
      </c>
      <c r="AA9" s="7">
        <v>127.5</v>
      </c>
      <c r="AB9" s="8">
        <f>B9/B$11</f>
        <v>0.1731413321224736</v>
      </c>
      <c r="AC9" s="8">
        <f>AA9/AA$11</f>
        <v>0.17708333333333334</v>
      </c>
      <c r="AD9" s="8">
        <f>(AA9-B9)/B9</f>
        <v>-0.11141084825370288</v>
      </c>
      <c r="AG9" s="1"/>
      <c r="AH9" s="9"/>
      <c r="AI9" s="9"/>
      <c r="AJ9" s="9"/>
      <c r="AK9" s="9"/>
      <c r="AL9" s="9"/>
      <c r="AM9" s="9"/>
      <c r="AN9" s="9"/>
      <c r="AO9" s="9"/>
      <c r="AP9" s="9"/>
      <c r="AQ9" s="9"/>
      <c r="AR9" s="10"/>
    </row>
    <row r="10" spans="1:44" x14ac:dyDescent="0.25">
      <c r="A10" t="s">
        <v>9</v>
      </c>
      <c r="B10" s="6">
        <v>5.1705148750000003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>
        <v>5</v>
      </c>
      <c r="AB10" s="8"/>
      <c r="AC10" s="8"/>
      <c r="AD10" s="8">
        <f>(AA10-B10)/B10</f>
        <v>-3.2978316303557735E-2</v>
      </c>
      <c r="AG10" s="1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10"/>
    </row>
    <row r="11" spans="1:44" x14ac:dyDescent="0.25">
      <c r="A11" t="s">
        <v>10</v>
      </c>
      <c r="B11" s="6">
        <v>828.72115107387276</v>
      </c>
      <c r="C11" s="7">
        <v>14.537489765505246</v>
      </c>
      <c r="D11" s="7">
        <v>14.186381772695817</v>
      </c>
      <c r="E11" s="7">
        <v>13.003955960004289</v>
      </c>
      <c r="F11" s="7">
        <v>13.60916975678156</v>
      </c>
      <c r="G11" s="7">
        <v>13.444032700049933</v>
      </c>
      <c r="H11" s="7">
        <v>13.029567211272232</v>
      </c>
      <c r="I11" s="7">
        <v>13.264574091376236</v>
      </c>
      <c r="J11" s="7">
        <v>13.627741794604265</v>
      </c>
      <c r="K11" s="7">
        <v>13.993673170975359</v>
      </c>
      <c r="L11" s="7">
        <v>14.55</v>
      </c>
      <c r="M11" s="7">
        <v>13.893000000000001</v>
      </c>
      <c r="N11" s="7">
        <v>13.875999999999999</v>
      </c>
      <c r="O11" s="7">
        <v>12.951000000000001</v>
      </c>
      <c r="P11" s="7">
        <v>14.147</v>
      </c>
      <c r="Q11" s="7">
        <v>13.603</v>
      </c>
      <c r="R11" s="7">
        <v>13.808999999999999</v>
      </c>
      <c r="S11" s="7">
        <v>14.282</v>
      </c>
      <c r="T11" s="7">
        <v>13.907</v>
      </c>
      <c r="U11" s="7">
        <v>12.38</v>
      </c>
      <c r="V11" s="7">
        <v>12.082000000000001</v>
      </c>
      <c r="W11" s="7">
        <v>12.384</v>
      </c>
      <c r="X11" s="7">
        <v>11.978</v>
      </c>
      <c r="Y11" s="7">
        <v>11.946</v>
      </c>
      <c r="Z11" s="7">
        <v>11.707000000000001</v>
      </c>
      <c r="AA11" s="7">
        <v>720</v>
      </c>
      <c r="AB11" s="8">
        <f>B11/B$11</f>
        <v>1</v>
      </c>
      <c r="AC11" s="8">
        <f>AA11/AA$11</f>
        <v>1</v>
      </c>
      <c r="AD11" s="8">
        <f t="shared" ref="AD11:AD12" si="0">(AA11-B11)/B11</f>
        <v>-0.13119147608696824</v>
      </c>
      <c r="AG11" s="1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10"/>
    </row>
    <row r="12" spans="1:44" x14ac:dyDescent="0.25">
      <c r="A12" t="s">
        <v>11</v>
      </c>
      <c r="B12" s="6">
        <v>1058.6267809999999</v>
      </c>
      <c r="C12" s="7">
        <v>18824.796819705378</v>
      </c>
      <c r="D12" s="7">
        <v>19409.548888305024</v>
      </c>
      <c r="E12" s="7">
        <v>19513.42943269798</v>
      </c>
      <c r="F12" s="7">
        <v>20083.681844531875</v>
      </c>
      <c r="G12" s="7">
        <v>20663.885812042623</v>
      </c>
      <c r="H12" s="7">
        <v>21163.302848621104</v>
      </c>
      <c r="I12" s="7">
        <v>21774.385082069995</v>
      </c>
      <c r="J12" s="7">
        <v>22684.31407106993</v>
      </c>
      <c r="K12" s="7">
        <v>23421.440050935867</v>
      </c>
      <c r="L12" s="7">
        <v>24547.157729991752</v>
      </c>
      <c r="M12" s="7">
        <v>25346.1372652848</v>
      </c>
      <c r="N12" s="7">
        <v>25971.440661385579</v>
      </c>
      <c r="O12" s="7">
        <v>26485.466929283</v>
      </c>
      <c r="P12" s="7">
        <v>27481.612683169969</v>
      </c>
      <c r="Q12" s="7">
        <v>28247.460467299999</v>
      </c>
      <c r="R12" s="7">
        <v>29330.281634492592</v>
      </c>
      <c r="S12" s="7">
        <v>30591.958074668684</v>
      </c>
      <c r="T12" s="7">
        <v>31203.748533950522</v>
      </c>
      <c r="U12" s="7">
        <v>30153.675092722904</v>
      </c>
      <c r="V12" s="7">
        <v>30930.043284364452</v>
      </c>
      <c r="W12" s="7">
        <v>31713.786741492047</v>
      </c>
      <c r="X12" s="7">
        <v>31987.880181494405</v>
      </c>
      <c r="Y12" s="7">
        <v>32262.090626860561</v>
      </c>
      <c r="Z12" s="7">
        <v>32475.724852766922</v>
      </c>
      <c r="AA12" s="7">
        <v>2228.9</v>
      </c>
      <c r="AD12" s="8">
        <f t="shared" si="0"/>
        <v>1.1054634551135545</v>
      </c>
      <c r="AG12" s="1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10"/>
    </row>
    <row r="13" spans="1:44" x14ac:dyDescent="0.25">
      <c r="AG13" s="1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10"/>
    </row>
    <row r="14" spans="1:44" x14ac:dyDescent="0.25">
      <c r="A14" t="s">
        <v>12</v>
      </c>
      <c r="AG14" s="1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10"/>
    </row>
    <row r="15" spans="1:44" x14ac:dyDescent="0.25">
      <c r="AG15" s="1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10"/>
    </row>
    <row r="16" spans="1:44" x14ac:dyDescent="0.25">
      <c r="AA16" s="11"/>
      <c r="AG16" s="1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10"/>
    </row>
    <row r="17" spans="33:44" x14ac:dyDescent="0.25">
      <c r="AG17" s="12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10"/>
    </row>
    <row r="18" spans="33:44" x14ac:dyDescent="0.25"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cp:lastPrinted>2019-07-26T07:59:29Z</cp:lastPrinted>
  <dcterms:created xsi:type="dcterms:W3CDTF">2019-05-29T15:03:22Z</dcterms:created>
  <dcterms:modified xsi:type="dcterms:W3CDTF">2019-08-09T12:41:02Z</dcterms:modified>
</cp:coreProperties>
</file>