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1"/>
  </bookViews>
  <sheets>
    <sheet name="Données" sheetId="1" r:id="rId1"/>
    <sheet name="Graphique35" sheetId="4" r:id="rId2"/>
  </sheets>
  <externalReferences>
    <externalReference r:id="rId3"/>
  </externalReferences>
  <calcPr calcId="145621" iterateDelta="1E-4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B11" i="1"/>
  <c r="H10" i="1"/>
  <c r="G10" i="1"/>
  <c r="F10" i="1"/>
  <c r="E10" i="1"/>
  <c r="D10" i="1"/>
  <c r="C10" i="1"/>
  <c r="B10" i="1"/>
  <c r="H9" i="1"/>
  <c r="G9" i="1"/>
  <c r="F9" i="1"/>
  <c r="E9" i="1"/>
  <c r="D9" i="1"/>
  <c r="C9" i="1"/>
  <c r="B9" i="1"/>
  <c r="I8" i="1"/>
  <c r="I6" i="1"/>
  <c r="I5" i="1"/>
  <c r="I4" i="1"/>
  <c r="I10" i="1" l="1"/>
  <c r="I9" i="1"/>
</calcChain>
</file>

<file path=xl/sharedStrings.xml><?xml version="1.0" encoding="utf-8"?>
<sst xmlns="http://schemas.openxmlformats.org/spreadsheetml/2006/main" count="11" uniqueCount="11">
  <si>
    <t>en millions de tonnes</t>
  </si>
  <si>
    <t>Evolution 2004-2016</t>
  </si>
  <si>
    <t>consommation apparente de matières</t>
  </si>
  <si>
    <t xml:space="preserve">production de déchets </t>
  </si>
  <si>
    <t>déchets valorisés (recyclage matière et organique)</t>
  </si>
  <si>
    <t>population totale au 31/12</t>
  </si>
  <si>
    <t>production déchets tonnes /habitant</t>
  </si>
  <si>
    <t>consommation apparente de matière tonnes/hab</t>
  </si>
  <si>
    <t>déchets valorisés (recyclage matière et organique) en t/hab</t>
  </si>
  <si>
    <t>Source : SDES, règlement statistique relatif aux déchets - SDES, compte de flux de matières. Traitement : SDES, 2019.</t>
  </si>
  <si>
    <t>Production de déchets, consommation apparente de matières et déchets valorisés en 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</si>
</sst>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.000"/>
    <numFmt numFmtId="165" formatCode="_-* #,##0\ _€_-;\-* #,##0\ _€_-;_-* &quot;-&quot;??\ _€_-;_-@_-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0" xfId="0" applyFont="1" applyFill="1"/>
    <xf numFmtId="0" fontId="5" fillId="0" borderId="0" xfId="0" applyFont="1"/>
    <xf numFmtId="0" fontId="2" fillId="0" borderId="0" xfId="0" applyFont="1"/>
    <xf numFmtId="164" fontId="6" fillId="2" borderId="0" xfId="0" applyNumberFormat="1" applyFont="1" applyFill="1"/>
    <xf numFmtId="9" fontId="0" fillId="0" borderId="0" xfId="2" applyFont="1"/>
    <xf numFmtId="0" fontId="6" fillId="2" borderId="0" xfId="0" applyFont="1" applyFill="1"/>
    <xf numFmtId="0" fontId="0" fillId="0" borderId="0" xfId="0" applyBorder="1"/>
    <xf numFmtId="3" fontId="6" fillId="2" borderId="0" xfId="0" applyNumberFormat="1" applyFont="1" applyFill="1"/>
    <xf numFmtId="165" fontId="6" fillId="2" borderId="0" xfId="1" applyNumberFormat="1" applyFont="1" applyFill="1" applyAlignment="1">
      <alignment horizontal="right"/>
    </xf>
    <xf numFmtId="0" fontId="8" fillId="3" borderId="0" xfId="0" applyFont="1" applyFill="1" applyBorder="1" applyAlignment="1">
      <alignment horizontal="center" vertical="top" wrapText="1"/>
    </xf>
    <xf numFmtId="3" fontId="8" fillId="3" borderId="0" xfId="0" applyNumberFormat="1" applyFont="1" applyFill="1" applyBorder="1" applyAlignment="1">
      <alignment horizontal="right" vertical="top" wrapText="1"/>
    </xf>
    <xf numFmtId="166" fontId="6" fillId="2" borderId="0" xfId="0" applyNumberFormat="1" applyFont="1" applyFill="1"/>
    <xf numFmtId="0" fontId="8" fillId="3" borderId="0" xfId="0" applyFont="1" applyFill="1" applyBorder="1" applyAlignment="1">
      <alignment horizontal="left" vertical="top" wrapText="1"/>
    </xf>
    <xf numFmtId="166" fontId="0" fillId="0" borderId="0" xfId="0" applyNumberFormat="1"/>
    <xf numFmtId="0" fontId="9" fillId="0" borderId="0" xfId="0" applyFont="1"/>
    <xf numFmtId="0" fontId="7" fillId="0" borderId="0" xfId="0" applyFont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638545080372233E-2"/>
          <c:y val="0.1149426059829302"/>
          <c:w val="0.87038945539288382"/>
          <c:h val="0.79457041403125495"/>
        </c:manualLayout>
      </c:layout>
      <c:lineChart>
        <c:grouping val="standard"/>
        <c:varyColors val="0"/>
        <c:ser>
          <c:idx val="0"/>
          <c:order val="0"/>
          <c:tx>
            <c:strRef>
              <c:f>'[1]1.2A'!$A$4</c:f>
              <c:strCache>
                <c:ptCount val="1"/>
                <c:pt idx="0">
                  <c:v>consommation apparente de matières</c:v>
                </c:pt>
              </c:strCache>
            </c:strRef>
          </c:tx>
          <c:spPr>
            <a:ln w="50800">
              <a:solidFill>
                <a:srgbClr val="F08200"/>
              </a:solidFill>
            </a:ln>
          </c:spPr>
          <c:marker>
            <c:symbol val="circle"/>
            <c:size val="4"/>
            <c:spPr>
              <a:solidFill>
                <a:srgbClr val="F08200"/>
              </a:solidFill>
              <a:ln w="28575">
                <a:solidFill>
                  <a:srgbClr val="F08200"/>
                </a:solidFill>
              </a:ln>
            </c:spPr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1.367231634768722E-3"/>
                  <c:y val="-8.5350539599978528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'[1]1.2A'!$B$3:$H$3</c:f>
              <c:numCache>
                <c:formatCode>General</c:formatCode>
                <c:ptCount val="7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2010</c:v>
                </c:pt>
                <c:pt idx="4">
                  <c:v>2012</c:v>
                </c:pt>
                <c:pt idx="5">
                  <c:v>2014</c:v>
                </c:pt>
                <c:pt idx="6">
                  <c:v>2016</c:v>
                </c:pt>
              </c:numCache>
            </c:numRef>
          </c:cat>
          <c:val>
            <c:numRef>
              <c:f>'[1]1.2A'!$B$4:$H$4</c:f>
              <c:numCache>
                <c:formatCode>General</c:formatCode>
                <c:ptCount val="7"/>
                <c:pt idx="0">
                  <c:v>884.63420599999995</c:v>
                </c:pt>
                <c:pt idx="1">
                  <c:v>875.98222199999998</c:v>
                </c:pt>
                <c:pt idx="2">
                  <c:v>892.51187500000003</c:v>
                </c:pt>
                <c:pt idx="3">
                  <c:v>784.29010800000003</c:v>
                </c:pt>
                <c:pt idx="4">
                  <c:v>785.10923600000001</c:v>
                </c:pt>
                <c:pt idx="5">
                  <c:v>777.28612899999996</c:v>
                </c:pt>
                <c:pt idx="6">
                  <c:v>722.01300000000003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'[1]1.2A'!$A$5</c:f>
              <c:strCache>
                <c:ptCount val="1"/>
                <c:pt idx="0">
                  <c:v>production de déchets </c:v>
                </c:pt>
              </c:strCache>
            </c:strRef>
          </c:tx>
          <c:spPr>
            <a:ln w="50800">
              <a:solidFill>
                <a:srgbClr val="00B0F0"/>
              </a:solidFill>
            </a:ln>
          </c:spPr>
          <c:marker>
            <c:symbol val="circle"/>
            <c:size val="4"/>
            <c:spPr>
              <a:solidFill>
                <a:srgbClr val="00B0F0"/>
              </a:solidFill>
              <a:ln w="28575">
                <a:solidFill>
                  <a:srgbClr val="00B0F0"/>
                </a:solidFill>
              </a:ln>
            </c:spPr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1.3673392908029557E-3"/>
                  <c:y val="-4.787957099510992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'[1]1.2A'!$B$3:$H$3</c:f>
              <c:numCache>
                <c:formatCode>General</c:formatCode>
                <c:ptCount val="7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2010</c:v>
                </c:pt>
                <c:pt idx="4">
                  <c:v>2012</c:v>
                </c:pt>
                <c:pt idx="5">
                  <c:v>2014</c:v>
                </c:pt>
                <c:pt idx="6">
                  <c:v>2016</c:v>
                </c:pt>
              </c:numCache>
            </c:numRef>
          </c:cat>
          <c:val>
            <c:numRef>
              <c:f>'[1]1.2A'!$B$5:$H$5</c:f>
              <c:numCache>
                <c:formatCode>General</c:formatCode>
                <c:ptCount val="7"/>
                <c:pt idx="0">
                  <c:v>296.60000000000002</c:v>
                </c:pt>
                <c:pt idx="1">
                  <c:v>312.3</c:v>
                </c:pt>
                <c:pt idx="2">
                  <c:v>345.00220999999999</c:v>
                </c:pt>
                <c:pt idx="3">
                  <c:v>355.08100000000002</c:v>
                </c:pt>
                <c:pt idx="4">
                  <c:v>344.73200000000003</c:v>
                </c:pt>
                <c:pt idx="5">
                  <c:v>324.46296899999999</c:v>
                </c:pt>
                <c:pt idx="6">
                  <c:v>322.80900000000003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'[1]1.2A'!$A$6</c:f>
              <c:strCache>
                <c:ptCount val="1"/>
                <c:pt idx="0">
                  <c:v>déchets valorisés (recyclage matière et organique)</c:v>
                </c:pt>
              </c:strCache>
            </c:strRef>
          </c:tx>
          <c:spPr>
            <a:ln w="50800">
              <a:solidFill>
                <a:srgbClr val="78B41E"/>
              </a:solidFill>
            </a:ln>
          </c:spPr>
          <c:marker>
            <c:symbol val="circle"/>
            <c:size val="4"/>
            <c:spPr>
              <a:solidFill>
                <a:schemeClr val="accent1"/>
              </a:solidFill>
              <a:ln w="28575">
                <a:solidFill>
                  <a:srgbClr val="78B41E"/>
                </a:solidFill>
              </a:ln>
            </c:spPr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0"/>
                  <c:y val="-3.5389248126820379E-2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latin typeface="Liberation Sans" panose="020B0604020202020204" pitchFamily="34" charset="0"/>
                      </a:rPr>
                      <a:t>déchets valorisés 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'[1]1.2A'!$B$3:$H$3</c:f>
              <c:numCache>
                <c:formatCode>General</c:formatCode>
                <c:ptCount val="7"/>
                <c:pt idx="0">
                  <c:v>2004</c:v>
                </c:pt>
                <c:pt idx="1">
                  <c:v>2006</c:v>
                </c:pt>
                <c:pt idx="2">
                  <c:v>2008</c:v>
                </c:pt>
                <c:pt idx="3">
                  <c:v>2010</c:v>
                </c:pt>
                <c:pt idx="4">
                  <c:v>2012</c:v>
                </c:pt>
                <c:pt idx="5">
                  <c:v>2014</c:v>
                </c:pt>
                <c:pt idx="6">
                  <c:v>2016</c:v>
                </c:pt>
              </c:numCache>
            </c:numRef>
          </c:cat>
          <c:val>
            <c:numRef>
              <c:f>'[1]1.2A'!$B$6:$H$6</c:f>
              <c:numCache>
                <c:formatCode>General</c:formatCode>
                <c:ptCount val="7"/>
                <c:pt idx="0">
                  <c:v>174.2</c:v>
                </c:pt>
                <c:pt idx="1">
                  <c:v>175.8</c:v>
                </c:pt>
                <c:pt idx="2">
                  <c:v>194.54900000000001</c:v>
                </c:pt>
                <c:pt idx="3">
                  <c:v>200.67699999999999</c:v>
                </c:pt>
                <c:pt idx="4">
                  <c:v>191.315</c:v>
                </c:pt>
                <c:pt idx="5">
                  <c:v>192.494</c:v>
                </c:pt>
                <c:pt idx="6">
                  <c:v>198.792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4948480"/>
        <c:axId val="139160384"/>
      </c:lineChart>
      <c:catAx>
        <c:axId val="164948480"/>
        <c:scaling>
          <c:orientation val="minMax"/>
        </c:scaling>
        <c:delete val="0"/>
        <c:axPos val="b"/>
        <c:numFmt formatCode="General" sourceLinked="1"/>
        <c:majorTickMark val="out"/>
        <c:minorTickMark val="cross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39160384"/>
        <c:crosses val="autoZero"/>
        <c:auto val="1"/>
        <c:lblAlgn val="ctr"/>
        <c:lblOffset val="100"/>
        <c:noMultiLvlLbl val="0"/>
      </c:catAx>
      <c:valAx>
        <c:axId val="1391603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 sz="1600" b="0">
                    <a:latin typeface="Liberation Sans" panose="020B0604020202020204" pitchFamily="34" charset="0"/>
                  </a:rPr>
                  <a:t>en millions de tonnes</a:t>
                </a:r>
              </a:p>
            </c:rich>
          </c:tx>
          <c:layout>
            <c:manualLayout>
              <c:xMode val="edge"/>
              <c:yMode val="edge"/>
              <c:x val="3.0972641049052075E-3"/>
              <c:y val="1.9858302040594209E-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649484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393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E2018/4%20-%20Les%20dossiers%20th&#233;matiques/2%20-%20Ressources/Chapitres/Chapitre_1_2_economie_lineaire/r&#233;daction/Chapitre_1_2_graphiques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A"/>
      <sheetName val="1.2B"/>
      <sheetName val="1.2C"/>
      <sheetName val="1.2D"/>
      <sheetName val="1.2E"/>
    </sheetNames>
    <sheetDataSet>
      <sheetData sheetId="0">
        <row r="3">
          <cell r="B3">
            <v>2004</v>
          </cell>
          <cell r="C3">
            <v>2006</v>
          </cell>
          <cell r="D3">
            <v>2008</v>
          </cell>
          <cell r="E3">
            <v>2010</v>
          </cell>
          <cell r="F3">
            <v>2012</v>
          </cell>
          <cell r="G3">
            <v>2014</v>
          </cell>
          <cell r="H3">
            <v>2016</v>
          </cell>
        </row>
        <row r="4">
          <cell r="A4" t="str">
            <v>consommation apparente de matières</v>
          </cell>
          <cell r="B4">
            <v>884.63420599999995</v>
          </cell>
          <cell r="C4">
            <v>875.98222199999998</v>
          </cell>
          <cell r="D4">
            <v>892.51187500000003</v>
          </cell>
          <cell r="E4">
            <v>784.29010800000003</v>
          </cell>
          <cell r="F4">
            <v>785.10923600000001</v>
          </cell>
          <cell r="G4">
            <v>777.28612899999996</v>
          </cell>
          <cell r="H4">
            <v>722.01300000000003</v>
          </cell>
        </row>
        <row r="5">
          <cell r="A5" t="str">
            <v xml:space="preserve">production de déchets </v>
          </cell>
          <cell r="B5">
            <v>296.60000000000002</v>
          </cell>
          <cell r="C5">
            <v>312.3</v>
          </cell>
          <cell r="D5">
            <v>345.00220999999999</v>
          </cell>
          <cell r="E5">
            <v>355.08100000000002</v>
          </cell>
          <cell r="F5">
            <v>344.73200000000003</v>
          </cell>
          <cell r="G5">
            <v>324.46296899999999</v>
          </cell>
          <cell r="H5">
            <v>322.80900000000003</v>
          </cell>
        </row>
        <row r="6">
          <cell r="A6" t="str">
            <v>déchets valorisés (recyclage matière et organique)</v>
          </cell>
          <cell r="B6">
            <v>174.2</v>
          </cell>
          <cell r="C6">
            <v>175.8</v>
          </cell>
          <cell r="D6">
            <v>194.54900000000001</v>
          </cell>
          <cell r="E6">
            <v>200.67699999999999</v>
          </cell>
          <cell r="F6">
            <v>191.315</v>
          </cell>
          <cell r="G6">
            <v>192.494</v>
          </cell>
          <cell r="H6">
            <v>198.792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C21" sqref="C21"/>
    </sheetView>
  </sheetViews>
  <sheetFormatPr baseColWidth="10" defaultRowHeight="15" x14ac:dyDescent="0.25"/>
  <cols>
    <col min="1" max="1" width="92.5703125" bestFit="1" customWidth="1"/>
    <col min="8" max="8" width="15.28515625" bestFit="1" customWidth="1"/>
    <col min="9" max="9" width="17.42578125" bestFit="1" customWidth="1"/>
  </cols>
  <sheetData>
    <row r="1" spans="1:14" ht="15.75" x14ac:dyDescent="0.25">
      <c r="A1" s="17" t="s">
        <v>10</v>
      </c>
      <c r="B1" s="1"/>
      <c r="C1" s="1"/>
      <c r="D1" s="1"/>
      <c r="E1" s="1"/>
      <c r="F1" s="1"/>
      <c r="G1" s="1"/>
      <c r="H1" s="1"/>
    </row>
    <row r="2" spans="1:14" x14ac:dyDescent="0.25">
      <c r="A2" s="1"/>
      <c r="B2" s="1"/>
      <c r="C2" s="1"/>
      <c r="D2" s="1"/>
      <c r="E2" s="1"/>
      <c r="F2" s="1"/>
      <c r="G2" s="1"/>
      <c r="H2" s="1"/>
    </row>
    <row r="3" spans="1:14" x14ac:dyDescent="0.25">
      <c r="A3" s="2" t="s">
        <v>0</v>
      </c>
      <c r="B3" s="3">
        <v>2004</v>
      </c>
      <c r="C3" s="3">
        <v>2006</v>
      </c>
      <c r="D3" s="3">
        <v>2008</v>
      </c>
      <c r="E3" s="3">
        <v>2010</v>
      </c>
      <c r="F3" s="3">
        <v>2012</v>
      </c>
      <c r="G3" s="3">
        <v>2014</v>
      </c>
      <c r="H3" s="3">
        <v>2016</v>
      </c>
      <c r="I3" s="4" t="s">
        <v>1</v>
      </c>
    </row>
    <row r="4" spans="1:14" x14ac:dyDescent="0.25">
      <c r="A4" s="5" t="s">
        <v>2</v>
      </c>
      <c r="B4" s="6">
        <v>884.63420599999995</v>
      </c>
      <c r="C4" s="6">
        <v>875.98222199999998</v>
      </c>
      <c r="D4" s="6">
        <v>892.51187500000003</v>
      </c>
      <c r="E4" s="6">
        <v>784.29010800000003</v>
      </c>
      <c r="F4" s="6">
        <v>785.10923600000001</v>
      </c>
      <c r="G4" s="6">
        <v>777.28612899999996</v>
      </c>
      <c r="H4" s="6">
        <v>722.01300000000003</v>
      </c>
      <c r="I4" s="7">
        <f>(H4-B4)/B4</f>
        <v>-0.18382875644761121</v>
      </c>
    </row>
    <row r="5" spans="1:14" x14ac:dyDescent="0.25">
      <c r="A5" s="5" t="s">
        <v>3</v>
      </c>
      <c r="B5" s="6">
        <v>296.60000000000002</v>
      </c>
      <c r="C5" s="6">
        <v>312.3</v>
      </c>
      <c r="D5" s="6">
        <v>345.00220999999999</v>
      </c>
      <c r="E5" s="6">
        <v>355.08100000000002</v>
      </c>
      <c r="F5" s="6">
        <v>344.73200000000003</v>
      </c>
      <c r="G5" s="6">
        <v>324.46296899999999</v>
      </c>
      <c r="H5" s="6">
        <v>322.80900000000003</v>
      </c>
      <c r="I5" s="7">
        <f>(H5-B5)/B5</f>
        <v>8.8364801078894134E-2</v>
      </c>
    </row>
    <row r="6" spans="1:14" x14ac:dyDescent="0.25">
      <c r="A6" s="5" t="s">
        <v>4</v>
      </c>
      <c r="B6" s="6">
        <v>174.2</v>
      </c>
      <c r="C6" s="6">
        <v>175.8</v>
      </c>
      <c r="D6" s="6">
        <v>194.54900000000001</v>
      </c>
      <c r="E6" s="6">
        <v>200.67699999999999</v>
      </c>
      <c r="F6" s="6">
        <v>191.315</v>
      </c>
      <c r="G6" s="6">
        <v>192.494</v>
      </c>
      <c r="H6" s="6">
        <v>198.792</v>
      </c>
      <c r="I6" s="7">
        <f>(H6-B6)/B6</f>
        <v>0.14117106773823201</v>
      </c>
    </row>
    <row r="7" spans="1:14" x14ac:dyDescent="0.25">
      <c r="A7" s="1"/>
      <c r="B7" s="8"/>
      <c r="C7" s="8"/>
      <c r="D7" s="8"/>
      <c r="E7" s="8"/>
      <c r="F7" s="8"/>
      <c r="G7" s="8"/>
      <c r="H7" s="8"/>
      <c r="I7" s="7"/>
      <c r="K7" s="9"/>
      <c r="L7" s="9"/>
      <c r="M7" s="9"/>
      <c r="N7" s="9"/>
    </row>
    <row r="8" spans="1:14" x14ac:dyDescent="0.25">
      <c r="A8" s="1" t="s">
        <v>5</v>
      </c>
      <c r="B8" s="10">
        <v>62730537</v>
      </c>
      <c r="C8" s="10">
        <v>63600690</v>
      </c>
      <c r="D8" s="10">
        <v>64304500</v>
      </c>
      <c r="E8" s="10">
        <v>64933400</v>
      </c>
      <c r="F8" s="10">
        <v>65564756</v>
      </c>
      <c r="G8" s="10">
        <v>66422469</v>
      </c>
      <c r="H8" s="11">
        <v>66768420</v>
      </c>
      <c r="I8" s="7">
        <f t="shared" ref="I8:I10" si="0">(H8-B8)/B8</f>
        <v>6.4368698135008798E-2</v>
      </c>
      <c r="K8" s="12"/>
      <c r="L8" s="12"/>
      <c r="M8" s="13"/>
      <c r="N8" s="9"/>
    </row>
    <row r="9" spans="1:14" x14ac:dyDescent="0.25">
      <c r="A9" s="1" t="s">
        <v>6</v>
      </c>
      <c r="B9" s="14">
        <f t="shared" ref="B9:G9" si="1">B5/B8*1000000</f>
        <v>4.7281597477796184</v>
      </c>
      <c r="C9" s="14">
        <f t="shared" si="1"/>
        <v>4.9103240861066135</v>
      </c>
      <c r="D9" s="14">
        <f t="shared" si="1"/>
        <v>5.3651332332884945</v>
      </c>
      <c r="E9" s="14">
        <f t="shared" si="1"/>
        <v>5.4683876094583068</v>
      </c>
      <c r="F9" s="14">
        <f t="shared" si="1"/>
        <v>5.2578858068197496</v>
      </c>
      <c r="G9" s="14">
        <f t="shared" si="1"/>
        <v>4.8848375238806607</v>
      </c>
      <c r="H9" s="14">
        <f>H5*1000000/H8</f>
        <v>4.8347557123562304</v>
      </c>
      <c r="I9" s="7">
        <f t="shared" si="0"/>
        <v>2.2544916048293468E-2</v>
      </c>
      <c r="K9" s="12"/>
      <c r="L9" s="15"/>
      <c r="M9" s="13"/>
      <c r="N9" s="9"/>
    </row>
    <row r="10" spans="1:14" x14ac:dyDescent="0.25">
      <c r="A10" s="1" t="s">
        <v>7</v>
      </c>
      <c r="B10" s="14">
        <f>B4*1000000/B8</f>
        <v>14.102130291025565</v>
      </c>
      <c r="C10" s="14">
        <f t="shared" ref="C10:H10" si="2">C4*1000000/C8</f>
        <v>13.77315595160996</v>
      </c>
      <c r="D10" s="14">
        <f t="shared" si="2"/>
        <v>13.879462168277492</v>
      </c>
      <c r="E10" s="14">
        <f t="shared" si="2"/>
        <v>12.078377352795325</v>
      </c>
      <c r="F10" s="14">
        <f t="shared" si="2"/>
        <v>11.974562004013254</v>
      </c>
      <c r="G10" s="14">
        <f t="shared" si="2"/>
        <v>11.702156524774772</v>
      </c>
      <c r="H10" s="14">
        <f t="shared" si="2"/>
        <v>10.813690064854013</v>
      </c>
      <c r="I10" s="7">
        <f t="shared" si="0"/>
        <v>-0.23318748006918344</v>
      </c>
      <c r="K10" s="12"/>
      <c r="L10" s="15"/>
      <c r="M10" s="13"/>
      <c r="N10" s="9"/>
    </row>
    <row r="11" spans="1:14" x14ac:dyDescent="0.25">
      <c r="A11" s="1" t="s">
        <v>8</v>
      </c>
      <c r="B11" s="14">
        <f>B6*1000000/B8</f>
        <v>2.7769569388510096</v>
      </c>
      <c r="C11" s="14">
        <f t="shared" ref="C11:H11" si="3">C6*1000000/C8</f>
        <v>2.7641209552915229</v>
      </c>
      <c r="D11" s="14">
        <f t="shared" si="3"/>
        <v>3.0254336788249656</v>
      </c>
      <c r="E11" s="14">
        <f t="shared" si="3"/>
        <v>3.0905050405492398</v>
      </c>
      <c r="F11" s="14">
        <f t="shared" si="3"/>
        <v>2.9179548841758827</v>
      </c>
      <c r="G11" s="14">
        <f t="shared" si="3"/>
        <v>2.898025365482876</v>
      </c>
      <c r="H11" s="14">
        <f t="shared" si="3"/>
        <v>2.9773356925324879</v>
      </c>
      <c r="I11" s="7"/>
      <c r="K11" s="12"/>
      <c r="L11" s="15"/>
      <c r="M11" s="13"/>
      <c r="N11" s="9"/>
    </row>
    <row r="12" spans="1:14" x14ac:dyDescent="0.25">
      <c r="B12" s="16"/>
      <c r="C12" s="16"/>
      <c r="D12" s="16"/>
      <c r="E12" s="16"/>
      <c r="F12" s="16"/>
      <c r="G12" s="16"/>
      <c r="K12" s="9"/>
      <c r="L12" s="9"/>
      <c r="M12" s="9"/>
      <c r="N12" s="9"/>
    </row>
    <row r="13" spans="1:14" x14ac:dyDescent="0.25">
      <c r="A13" s="18" t="s">
        <v>9</v>
      </c>
      <c r="K13" s="9"/>
      <c r="L13" s="9"/>
      <c r="M13" s="9"/>
      <c r="N13" s="9"/>
    </row>
    <row r="14" spans="1:14" x14ac:dyDescent="0.25">
      <c r="H14" s="7"/>
    </row>
    <row r="15" spans="1:14" x14ac:dyDescent="0.25">
      <c r="B15" s="16"/>
      <c r="C15" s="16"/>
      <c r="D15" s="16"/>
      <c r="E15" s="16"/>
      <c r="F15" s="16"/>
      <c r="G15" s="16"/>
    </row>
    <row r="16" spans="1:14" x14ac:dyDescent="0.25">
      <c r="B16" s="16"/>
      <c r="C16" s="16"/>
      <c r="D16" s="16"/>
      <c r="E16" s="16"/>
      <c r="F16" s="16"/>
      <c r="G16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Christelle Larrieu</cp:lastModifiedBy>
  <dcterms:created xsi:type="dcterms:W3CDTF">2019-05-29T14:02:49Z</dcterms:created>
  <dcterms:modified xsi:type="dcterms:W3CDTF">2019-08-09T12:44:11Z</dcterms:modified>
</cp:coreProperties>
</file>