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en.thiriat\Downloads\Notre Environnement de merde\brèves\"/>
    </mc:Choice>
  </mc:AlternateContent>
  <xr:revisionPtr revIDLastSave="0" documentId="8_{04280A81-EB8F-4E1D-8AB6-BF0F5311D31F}" xr6:coauthVersionLast="47" xr6:coauthVersionMax="47" xr10:uidLastSave="{00000000-0000-0000-0000-000000000000}"/>
  <bookViews>
    <workbookView xWindow="-120" yWindow="-120" windowWidth="29040" windowHeight="15990" xr2:uid="{16A81551-2211-46AA-823C-EC59DCB0EFCE}"/>
  </bookViews>
  <sheets>
    <sheet name="Feuil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G15" i="1" s="1"/>
  <c r="C15" i="1"/>
  <c r="B15" i="1"/>
  <c r="F15" i="1" s="1"/>
  <c r="D14" i="1"/>
  <c r="B14" i="1"/>
  <c r="E13" i="1"/>
  <c r="G13" i="1" s="1"/>
  <c r="C13" i="1"/>
  <c r="F13" i="1" s="1"/>
  <c r="E12" i="1"/>
  <c r="G12" i="1" s="1"/>
  <c r="C12" i="1"/>
  <c r="F12" i="1" s="1"/>
  <c r="E11" i="1"/>
  <c r="G11" i="1" s="1"/>
  <c r="C11" i="1"/>
  <c r="F11" i="1" s="1"/>
  <c r="E10" i="1"/>
  <c r="E14" i="1" s="1"/>
  <c r="G14" i="1" s="1"/>
  <c r="C10" i="1"/>
  <c r="F10" i="1" s="1"/>
  <c r="E9" i="1"/>
  <c r="G9" i="1" s="1"/>
  <c r="C9" i="1"/>
  <c r="F9" i="1" s="1"/>
  <c r="E8" i="1"/>
  <c r="G8" i="1" s="1"/>
  <c r="C8" i="1"/>
  <c r="F8" i="1" s="1"/>
  <c r="E7" i="1"/>
  <c r="G7" i="1" s="1"/>
  <c r="C7" i="1"/>
  <c r="F7" i="1" s="1"/>
  <c r="E6" i="1"/>
  <c r="G6" i="1" s="1"/>
  <c r="C6" i="1"/>
  <c r="F6" i="1" s="1"/>
  <c r="E5" i="1"/>
  <c r="G5" i="1" s="1"/>
  <c r="C5" i="1"/>
  <c r="F5" i="1" s="1"/>
  <c r="C14" i="1" l="1"/>
  <c r="F14" i="1" s="1"/>
  <c r="G10" i="1"/>
</calcChain>
</file>

<file path=xl/sharedStrings.xml><?xml version="1.0" encoding="utf-8"?>
<sst xmlns="http://schemas.openxmlformats.org/spreadsheetml/2006/main" count="23" uniqueCount="21">
  <si>
    <t xml:space="preserve">Part des éco-activités dans l’emploi total de la branche </t>
  </si>
  <si>
    <t>En % des ETP totaux</t>
  </si>
  <si>
    <t>Branche</t>
  </si>
  <si>
    <t>Ratio</t>
  </si>
  <si>
    <t>EA</t>
  </si>
  <si>
    <t>Toute branche</t>
  </si>
  <si>
    <t>Agriculture, sylviculture et pêche</t>
  </si>
  <si>
    <t>Industrie manufacturière</t>
  </si>
  <si>
    <t>Production et distribution d'électricité, de gaz, de vapeur et d'air conditionné</t>
  </si>
  <si>
    <t>Production et distribution d'eau, assainissement, gestion des déchets et dépollution</t>
  </si>
  <si>
    <t>Construction</t>
  </si>
  <si>
    <t>Activités spécialisées, scientifiques et techniques</t>
  </si>
  <si>
    <t>Activités de services administratifs et de soutien</t>
  </si>
  <si>
    <t>Administration publique</t>
  </si>
  <si>
    <t>Enseignement</t>
  </si>
  <si>
    <t>Activités de service</t>
  </si>
  <si>
    <t>Total éco-activités</t>
  </si>
  <si>
    <t xml:space="preserve">Notes : données 2020 provisoires ; </t>
  </si>
  <si>
    <t xml:space="preserve">le ratio est calculé au niveau section de la nomenclature d’activités (NAF) pour les lettres A, C, D, F, M, N et O ; </t>
  </si>
  <si>
    <t>Champ : France</t>
  </si>
  <si>
    <r>
      <t>Sources</t>
    </r>
    <r>
      <rPr>
        <i/>
        <sz val="10"/>
        <color theme="1"/>
        <rFont val="Arial"/>
        <family val="2"/>
      </rPr>
      <t> : SDES ; Insee, Ésane, EAP, Comptes nationaux base 2014 ; Douanes ; Ademe ; Agence Bio. Traitements : SDES,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</si>
</sst>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164" fontId="6" fillId="0" borderId="0" xfId="0" applyNumberFormat="1" applyFont="1"/>
    <xf numFmtId="165" fontId="4" fillId="0" borderId="0" xfId="1" applyNumberFormat="1" applyFont="1"/>
    <xf numFmtId="166" fontId="4" fillId="0" borderId="0" xfId="1" applyNumberFormat="1" applyFont="1"/>
    <xf numFmtId="167" fontId="4" fillId="0" borderId="0" xfId="0" applyNumberFormat="1" applyFont="1"/>
    <xf numFmtId="0" fontId="4" fillId="0" borderId="0" xfId="0" applyFont="1" applyAlignment="1">
      <alignment horizontal="left"/>
    </xf>
    <xf numFmtId="166" fontId="3" fillId="0" borderId="0" xfId="0" applyNumberFormat="1" applyFont="1"/>
    <xf numFmtId="0" fontId="7" fillId="0" borderId="0" xfId="0" applyFont="1" applyAlignment="1">
      <alignment horizontal="left"/>
    </xf>
    <xf numFmtId="165" fontId="7" fillId="0" borderId="0" xfId="1" applyNumberFormat="1" applyFont="1"/>
    <xf numFmtId="166" fontId="7" fillId="0" borderId="0" xfId="1" applyNumberFormat="1" applyFont="1"/>
    <xf numFmtId="167" fontId="7" fillId="0" borderId="0" xfId="0" applyNumberFormat="1" applyFont="1"/>
    <xf numFmtId="0" fontId="5" fillId="2" borderId="2" xfId="0" applyFont="1" applyFill="1" applyBorder="1" applyAlignment="1">
      <alignment horizontal="left"/>
    </xf>
    <xf numFmtId="166" fontId="5" fillId="2" borderId="2" xfId="1" applyNumberFormat="1" applyFont="1" applyFill="1" applyBorder="1"/>
    <xf numFmtId="167" fontId="5" fillId="2" borderId="2" xfId="0" applyNumberFormat="1" applyFont="1" applyFill="1" applyBorder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[2]Graph3!$F$4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536779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([2]Graph3!$A$5:$A$15,[2]Graph3!$F$5:$G$15)</c15:sqref>
                  </c15:fullRef>
                </c:ext>
              </c:extLst>
              <c:f>([2]Graph3!$A$5:$A$7,[2]Graph3!$A$9,[2]Graph3!$A$14:$A$15,[2]Graph3!$F$5:$G$15)</c:f>
              <c:multiLvlStrCache>
                <c:ptCount val="17"/>
                <c:lvl>
                  <c:pt idx="0">
                    <c:v>Agriculture, sylviculture et pêche</c:v>
                  </c:pt>
                  <c:pt idx="1">
                    <c:v>Industrie manufacturière</c:v>
                  </c:pt>
                  <c:pt idx="2">
                    <c:v>Production et distribution d'électricité, de gaz, de vapeur et d'air conditionné</c:v>
                  </c:pt>
                  <c:pt idx="3">
                    <c:v>Construction</c:v>
                  </c:pt>
                  <c:pt idx="4">
                    <c:v>Activités de service</c:v>
                  </c:pt>
                  <c:pt idx="5">
                    <c:v>Total éco-activités</c:v>
                  </c:pt>
                  <c:pt idx="6">
                    <c:v>18,1</c:v>
                  </c:pt>
                  <c:pt idx="7">
                    <c:v>7,3</c:v>
                  </c:pt>
                  <c:pt idx="8">
                    <c:v>24,4</c:v>
                  </c:pt>
                  <c:pt idx="9">
                    <c:v>81,2</c:v>
                  </c:pt>
                  <c:pt idx="10">
                    <c:v>8,0</c:v>
                  </c:pt>
                  <c:pt idx="11">
                    <c:v>1,8</c:v>
                  </c:pt>
                  <c:pt idx="12">
                    <c:v>0,8</c:v>
                  </c:pt>
                  <c:pt idx="13">
                    <c:v>2,8</c:v>
                  </c:pt>
                  <c:pt idx="14">
                    <c:v>1,6</c:v>
                  </c:pt>
                  <c:pt idx="15">
                    <c:v>1,8</c:v>
                  </c:pt>
                  <c:pt idx="16">
                    <c:v>2,4</c:v>
                  </c:pt>
                </c:lvl>
                <c:lvl>
                  <c:pt idx="6">
                    <c:v>3,9</c:v>
                  </c:pt>
                  <c:pt idx="7">
                    <c:v>7,4</c:v>
                  </c:pt>
                  <c:pt idx="8">
                    <c:v>13,8</c:v>
                  </c:pt>
                  <c:pt idx="9">
                    <c:v>79,4</c:v>
                  </c:pt>
                  <c:pt idx="10">
                    <c:v>5,7</c:v>
                  </c:pt>
                  <c:pt idx="11">
                    <c:v>1,4</c:v>
                  </c:pt>
                  <c:pt idx="12">
                    <c:v>0,6</c:v>
                  </c:pt>
                  <c:pt idx="13">
                    <c:v>2,0</c:v>
                  </c:pt>
                  <c:pt idx="14">
                    <c:v>0,7</c:v>
                  </c:pt>
                  <c:pt idx="15">
                    <c:v>1,3</c:v>
                  </c:pt>
                  <c:pt idx="16">
                    <c:v>1,6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[2]Graph3!$F$5:$F$15</c15:sqref>
                  </c15:fullRef>
                </c:ext>
              </c:extLst>
              <c:f>([2]Graph3!$F$5:$F$7,[2]Graph3!$F$9,[2]Graph3!$F$14:$F$15)</c:f>
              <c:numCache>
                <c:formatCode>0.0</c:formatCode>
                <c:ptCount val="6"/>
                <c:pt idx="0">
                  <c:v>3.9185606058330533</c:v>
                </c:pt>
                <c:pt idx="1">
                  <c:v>7.3990130568458765</c:v>
                </c:pt>
                <c:pt idx="2">
                  <c:v>13.766083963481185</c:v>
                </c:pt>
                <c:pt idx="3">
                  <c:v>5.7151407497333588</c:v>
                </c:pt>
                <c:pt idx="4">
                  <c:v>1.2582631199644583</c:v>
                </c:pt>
                <c:pt idx="5">
                  <c:v>1.6046503100709102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3-4578-BA5D-C221573F9366}"/>
            </c:ext>
          </c:extLst>
        </c:ser>
        <c:ser>
          <c:idx val="1"/>
          <c:order val="1"/>
          <c:tx>
            <c:strRef>
              <c:f>[2]Graph3!$G$4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FC6A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([2]Graph3!$A$5:$A$15,[2]Graph3!$F$5:$G$15)</c15:sqref>
                  </c15:fullRef>
                </c:ext>
              </c:extLst>
              <c:f>([2]Graph3!$A$5:$A$7,[2]Graph3!$A$9,[2]Graph3!$A$14:$A$15,[2]Graph3!$F$5:$G$15)</c:f>
              <c:multiLvlStrCache>
                <c:ptCount val="17"/>
                <c:lvl>
                  <c:pt idx="0">
                    <c:v>Agriculture, sylviculture et pêche</c:v>
                  </c:pt>
                  <c:pt idx="1">
                    <c:v>Industrie manufacturière</c:v>
                  </c:pt>
                  <c:pt idx="2">
                    <c:v>Production et distribution d'électricité, de gaz, de vapeur et d'air conditionné</c:v>
                  </c:pt>
                  <c:pt idx="3">
                    <c:v>Construction</c:v>
                  </c:pt>
                  <c:pt idx="4">
                    <c:v>Activités de service</c:v>
                  </c:pt>
                  <c:pt idx="5">
                    <c:v>Total éco-activités</c:v>
                  </c:pt>
                  <c:pt idx="6">
                    <c:v>18,1</c:v>
                  </c:pt>
                  <c:pt idx="7">
                    <c:v>7,3</c:v>
                  </c:pt>
                  <c:pt idx="8">
                    <c:v>24,4</c:v>
                  </c:pt>
                  <c:pt idx="9">
                    <c:v>81,2</c:v>
                  </c:pt>
                  <c:pt idx="10">
                    <c:v>8,0</c:v>
                  </c:pt>
                  <c:pt idx="11">
                    <c:v>1,8</c:v>
                  </c:pt>
                  <c:pt idx="12">
                    <c:v>0,8</c:v>
                  </c:pt>
                  <c:pt idx="13">
                    <c:v>2,8</c:v>
                  </c:pt>
                  <c:pt idx="14">
                    <c:v>1,6</c:v>
                  </c:pt>
                  <c:pt idx="15">
                    <c:v>1,8</c:v>
                  </c:pt>
                  <c:pt idx="16">
                    <c:v>2,4</c:v>
                  </c:pt>
                </c:lvl>
                <c:lvl>
                  <c:pt idx="6">
                    <c:v>3,9</c:v>
                  </c:pt>
                  <c:pt idx="7">
                    <c:v>7,4</c:v>
                  </c:pt>
                  <c:pt idx="8">
                    <c:v>13,8</c:v>
                  </c:pt>
                  <c:pt idx="9">
                    <c:v>79,4</c:v>
                  </c:pt>
                  <c:pt idx="10">
                    <c:v>5,7</c:v>
                  </c:pt>
                  <c:pt idx="11">
                    <c:v>1,4</c:v>
                  </c:pt>
                  <c:pt idx="12">
                    <c:v>0,6</c:v>
                  </c:pt>
                  <c:pt idx="13">
                    <c:v>2,0</c:v>
                  </c:pt>
                  <c:pt idx="14">
                    <c:v>0,7</c:v>
                  </c:pt>
                  <c:pt idx="15">
                    <c:v>1,3</c:v>
                  </c:pt>
                  <c:pt idx="16">
                    <c:v>1,6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[2]Graph3!$G$5:$G$15</c15:sqref>
                  </c15:fullRef>
                </c:ext>
              </c:extLst>
              <c:f>([2]Graph3!$G$5:$G$7,[2]Graph3!$G$9,[2]Graph3!$G$14:$G$15)</c:f>
              <c:numCache>
                <c:formatCode>0.0</c:formatCode>
                <c:ptCount val="6"/>
                <c:pt idx="0">
                  <c:v>18.099109077773591</c:v>
                </c:pt>
                <c:pt idx="1">
                  <c:v>7.3357313572831551</c:v>
                </c:pt>
                <c:pt idx="2">
                  <c:v>24.413973948261329</c:v>
                </c:pt>
                <c:pt idx="3">
                  <c:v>7.9571319418772584</c:v>
                </c:pt>
                <c:pt idx="4">
                  <c:v>1.763308723903614</c:v>
                </c:pt>
                <c:pt idx="5">
                  <c:v>2.4027610933107404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3-4578-BA5D-C221573F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7675023"/>
        <c:axId val="1227651311"/>
      </c:barChart>
      <c:catAx>
        <c:axId val="122767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7651311"/>
        <c:crosses val="autoZero"/>
        <c:auto val="1"/>
        <c:lblAlgn val="ctr"/>
        <c:lblOffset val="100"/>
        <c:noMultiLvlLbl val="0"/>
      </c:catAx>
      <c:valAx>
        <c:axId val="1227651311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2767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16</xdr:row>
      <xdr:rowOff>171693</xdr:rowOff>
    </xdr:from>
    <xdr:to>
      <xdr:col>8</xdr:col>
      <xdr:colOff>183172</xdr:colOff>
      <xdr:row>29</xdr:row>
      <xdr:rowOff>53731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75B9763-E050-49B6-BB63-B7A4E1348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co_activites_emploi_environnemental_2020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DIE-themes\Comptes_Monetaires\Eco_activites\Sources%20de%20donn&#233;es\INSEE\Insee%20-%20Comptes%20Nationaux\Comptes_nationaux_Annuels_2004-2021_base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ableau 1"/>
      <sheetName val="Tableau 2"/>
      <sheetName val="Graph 1"/>
      <sheetName val="Graph2"/>
      <sheetName val="Graph3"/>
      <sheetName val="Graph4"/>
      <sheetName val="Series_longues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2004</v>
          </cell>
          <cell r="G4">
            <v>2020</v>
          </cell>
        </row>
        <row r="5">
          <cell r="A5" t="str">
            <v>Agriculture, sylviculture et pêche</v>
          </cell>
          <cell r="F5">
            <v>3.9185606058330533</v>
          </cell>
          <cell r="G5">
            <v>18.099109077773591</v>
          </cell>
        </row>
        <row r="6">
          <cell r="A6" t="str">
            <v>Industrie manufacturière</v>
          </cell>
          <cell r="F6">
            <v>7.3990130568458765</v>
          </cell>
          <cell r="G6">
            <v>7.3357313572831551</v>
          </cell>
        </row>
        <row r="7">
          <cell r="A7" t="str">
            <v>Production et distribution d'électricité, de gaz, de vapeur et d'air conditionné</v>
          </cell>
          <cell r="F7">
            <v>13.766083963481185</v>
          </cell>
          <cell r="G7">
            <v>24.413973948261329</v>
          </cell>
        </row>
        <row r="8">
          <cell r="A8" t="str">
            <v>Production et distribution d'eau, assainissement, gestion des déchets et dépollution</v>
          </cell>
          <cell r="F8">
            <v>79.378011343454418</v>
          </cell>
          <cell r="G8">
            <v>81.163531723241761</v>
          </cell>
        </row>
        <row r="9">
          <cell r="A9" t="str">
            <v>Construction</v>
          </cell>
          <cell r="F9">
            <v>5.7151407497333588</v>
          </cell>
          <cell r="G9">
            <v>7.9571319418772584</v>
          </cell>
        </row>
        <row r="10">
          <cell r="A10" t="str">
            <v>Activités spécialisées, scientifiques et techniques</v>
          </cell>
          <cell r="F10">
            <v>1.398543815262701</v>
          </cell>
          <cell r="G10">
            <v>1.7618950884622557</v>
          </cell>
        </row>
        <row r="11">
          <cell r="A11" t="str">
            <v>Activités de services administratifs et de soutien</v>
          </cell>
          <cell r="F11">
            <v>0.62353809330892218</v>
          </cell>
          <cell r="G11">
            <v>0.75551033994463557</v>
          </cell>
        </row>
        <row r="12">
          <cell r="A12" t="str">
            <v>Administration publique</v>
          </cell>
          <cell r="F12">
            <v>2.0092361715433853</v>
          </cell>
          <cell r="G12">
            <v>2.8245786559769361</v>
          </cell>
        </row>
        <row r="13">
          <cell r="A13" t="str">
            <v>Enseignement</v>
          </cell>
          <cell r="F13">
            <v>0.68342370149068898</v>
          </cell>
          <cell r="G13">
            <v>1.555093864631766</v>
          </cell>
        </row>
        <row r="14">
          <cell r="A14" t="str">
            <v>Activités de service</v>
          </cell>
          <cell r="F14">
            <v>1.2582631199644583</v>
          </cell>
          <cell r="G14">
            <v>1.763308723903614</v>
          </cell>
        </row>
        <row r="15">
          <cell r="A15" t="str">
            <v>Total éco-activités</v>
          </cell>
          <cell r="F15">
            <v>1.6046503100709102</v>
          </cell>
          <cell r="G15">
            <v>2.4027610933107404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eur ajoutée"/>
      <sheetName val="VA_det"/>
      <sheetName val="Production"/>
      <sheetName val="Prod_det"/>
      <sheetName val="CI_det"/>
      <sheetName val="CCF"/>
      <sheetName val="ETP"/>
      <sheetName val="ETP_det"/>
      <sheetName val="Exportations"/>
      <sheetName val="Import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C4">
            <v>974.82161900000006</v>
          </cell>
          <cell r="S4">
            <v>766.43400099999997</v>
          </cell>
        </row>
        <row r="8">
          <cell r="C8">
            <v>125.41084600000001</v>
          </cell>
          <cell r="S8">
            <v>127.85978</v>
          </cell>
        </row>
        <row r="9">
          <cell r="C9">
            <v>142.88083599999999</v>
          </cell>
          <cell r="S9">
            <v>164.06222199999999</v>
          </cell>
        </row>
        <row r="10">
          <cell r="C10">
            <v>587.27490299999999</v>
          </cell>
          <cell r="S10">
            <v>632.32323499999995</v>
          </cell>
        </row>
        <row r="25">
          <cell r="C25">
            <v>1612.6186849999999</v>
          </cell>
          <cell r="S25">
            <v>1833.3668299999999</v>
          </cell>
        </row>
        <row r="37">
          <cell r="C37">
            <v>3123.0411909999998</v>
          </cell>
          <cell r="S37">
            <v>4085.5224920000001</v>
          </cell>
        </row>
        <row r="41">
          <cell r="C41">
            <v>1694.458269</v>
          </cell>
          <cell r="S41">
            <v>2025.509681</v>
          </cell>
        </row>
        <row r="47">
          <cell r="C47">
            <v>2500.3597060000002</v>
          </cell>
          <cell r="S47">
            <v>2298.0611629999999</v>
          </cell>
        </row>
        <row r="48">
          <cell r="C48">
            <v>1744.1223789999999</v>
          </cell>
          <cell r="S48">
            <v>1895.37733</v>
          </cell>
        </row>
        <row r="51">
          <cell r="C51">
            <v>24752.926205</v>
          </cell>
          <cell r="S51">
            <v>26691.986455999999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DA21-DF0D-47BD-803D-070EA69228EA}">
  <dimension ref="A1:N63"/>
  <sheetViews>
    <sheetView tabSelected="1" workbookViewId="0">
      <selection sqref="A1:XFD1048576"/>
    </sheetView>
  </sheetViews>
  <sheetFormatPr baseColWidth="10" defaultColWidth="10.85546875" defaultRowHeight="14.25" x14ac:dyDescent="0.2"/>
  <cols>
    <col min="1" max="1" width="56.5703125" style="2" customWidth="1"/>
    <col min="2" max="2" width="11.140625" style="2" bestFit="1" customWidth="1"/>
    <col min="3" max="3" width="13.42578125" style="2" customWidth="1"/>
    <col min="4" max="4" width="11.85546875" style="2" bestFit="1" customWidth="1"/>
    <col min="5" max="5" width="13.5703125" style="2" customWidth="1"/>
    <col min="6" max="8" width="10.85546875" style="2"/>
    <col min="9" max="10" width="13.140625" style="2" bestFit="1" customWidth="1"/>
    <col min="11" max="12" width="12.5703125" style="2" bestFit="1" customWidth="1"/>
    <col min="13" max="16384" width="10.85546875" style="2"/>
  </cols>
  <sheetData>
    <row r="1" spans="1:12" ht="15" x14ac:dyDescent="0.25">
      <c r="A1" s="1" t="s">
        <v>0</v>
      </c>
    </row>
    <row r="2" spans="1:12" x14ac:dyDescent="0.2">
      <c r="A2" s="3" t="s">
        <v>1</v>
      </c>
      <c r="B2" s="3"/>
      <c r="C2" s="3"/>
      <c r="D2" s="3"/>
      <c r="E2" s="3"/>
      <c r="F2" s="3"/>
      <c r="G2" s="3"/>
    </row>
    <row r="3" spans="1:12" x14ac:dyDescent="0.2">
      <c r="A3" s="4" t="s">
        <v>2</v>
      </c>
      <c r="B3" s="5">
        <v>2004</v>
      </c>
      <c r="C3" s="5"/>
      <c r="D3" s="6">
        <v>2020</v>
      </c>
      <c r="E3" s="6"/>
      <c r="F3" s="6" t="s">
        <v>3</v>
      </c>
      <c r="G3" s="6"/>
      <c r="I3" s="3"/>
      <c r="J3" s="3"/>
    </row>
    <row r="4" spans="1:12" x14ac:dyDescent="0.2">
      <c r="A4" s="7"/>
      <c r="B4" s="7" t="s">
        <v>4</v>
      </c>
      <c r="C4" s="7" t="s">
        <v>5</v>
      </c>
      <c r="D4" s="7" t="s">
        <v>4</v>
      </c>
      <c r="E4" s="7" t="s">
        <v>5</v>
      </c>
      <c r="F4" s="7">
        <v>2004</v>
      </c>
      <c r="G4" s="8">
        <v>2020</v>
      </c>
      <c r="I4" s="3"/>
      <c r="J4" s="3"/>
      <c r="K4" s="3"/>
      <c r="L4" s="3"/>
    </row>
    <row r="5" spans="1:12" x14ac:dyDescent="0.2">
      <c r="A5" s="9" t="s">
        <v>6</v>
      </c>
      <c r="B5" s="10">
        <v>38198.975939277982</v>
      </c>
      <c r="C5" s="11">
        <f>[3]ETP!$C$4*1000</f>
        <v>974821.61900000006</v>
      </c>
      <c r="D5" s="11">
        <v>138717.7258501343</v>
      </c>
      <c r="E5" s="11">
        <f>[3]ETP!$S$4*1000</f>
        <v>766434.00099999993</v>
      </c>
      <c r="F5" s="12">
        <f>B5/C5*100</f>
        <v>3.9185606058330533</v>
      </c>
      <c r="G5" s="12">
        <f>D5/E5*100</f>
        <v>18.099109077773591</v>
      </c>
      <c r="I5" s="3"/>
      <c r="J5" s="3"/>
    </row>
    <row r="6" spans="1:12" x14ac:dyDescent="0.2">
      <c r="A6" s="13" t="s">
        <v>7</v>
      </c>
      <c r="B6" s="10">
        <v>43452.546752548958</v>
      </c>
      <c r="C6" s="11">
        <f>[3]ETP!$C$10*1000</f>
        <v>587274.90300000005</v>
      </c>
      <c r="D6" s="11">
        <v>46385.533829282256</v>
      </c>
      <c r="E6" s="11">
        <f>[3]ETP!$S$10*1000</f>
        <v>632323.23499999999</v>
      </c>
      <c r="F6" s="12">
        <f t="shared" ref="F6:F15" si="0">B6/C6*100</f>
        <v>7.3990130568458765</v>
      </c>
      <c r="G6" s="12">
        <f t="shared" ref="G6:G13" si="1">D6/E6*100</f>
        <v>7.3357313572831551</v>
      </c>
      <c r="I6" s="3"/>
      <c r="J6" s="3"/>
    </row>
    <row r="7" spans="1:12" x14ac:dyDescent="0.2">
      <c r="A7" s="13" t="s">
        <v>8</v>
      </c>
      <c r="B7" s="10">
        <v>17264.162359672086</v>
      </c>
      <c r="C7" s="11">
        <f>[3]ETP!$C$8*1000</f>
        <v>125410.84600000001</v>
      </c>
      <c r="D7" s="11">
        <v>31215.653379504252</v>
      </c>
      <c r="E7" s="11">
        <f>[3]ETP!$S$8*1000</f>
        <v>127859.78</v>
      </c>
      <c r="F7" s="12">
        <f t="shared" si="0"/>
        <v>13.766083963481185</v>
      </c>
      <c r="G7" s="12">
        <f t="shared" si="1"/>
        <v>24.413973948261329</v>
      </c>
      <c r="I7" s="3"/>
      <c r="J7" s="3"/>
    </row>
    <row r="8" spans="1:12" x14ac:dyDescent="0.2">
      <c r="A8" s="13" t="s">
        <v>9</v>
      </c>
      <c r="B8" s="10">
        <v>113415.96620770248</v>
      </c>
      <c r="C8" s="11">
        <f>[3]ETP!$C$9*1000</f>
        <v>142880.83599999998</v>
      </c>
      <c r="D8" s="11">
        <v>133158.69359882531</v>
      </c>
      <c r="E8" s="11">
        <f>[3]ETP!$S$9*1000</f>
        <v>164062.22199999998</v>
      </c>
      <c r="F8" s="12">
        <f t="shared" si="0"/>
        <v>79.378011343454418</v>
      </c>
      <c r="G8" s="12">
        <f t="shared" si="1"/>
        <v>81.163531723241761</v>
      </c>
      <c r="I8" s="11"/>
      <c r="J8" s="11"/>
      <c r="K8" s="12"/>
      <c r="L8" s="12"/>
    </row>
    <row r="9" spans="1:12" x14ac:dyDescent="0.2">
      <c r="A9" s="9" t="s">
        <v>10</v>
      </c>
      <c r="B9" s="10">
        <v>92163.427604249213</v>
      </c>
      <c r="C9" s="11">
        <f>[3]ETP!$C$25*1000</f>
        <v>1612618.6849999998</v>
      </c>
      <c r="D9" s="11">
        <v>145883.41764171253</v>
      </c>
      <c r="E9" s="11">
        <f>[3]ETP!$S$25*1000</f>
        <v>1833366.8299999998</v>
      </c>
      <c r="F9" s="12">
        <f t="shared" si="0"/>
        <v>5.7151407497333588</v>
      </c>
      <c r="G9" s="12">
        <f t="shared" si="1"/>
        <v>7.9571319418772584</v>
      </c>
    </row>
    <row r="10" spans="1:12" x14ac:dyDescent="0.2">
      <c r="A10" s="13" t="s">
        <v>11</v>
      </c>
      <c r="B10" s="10">
        <v>19979.358101530175</v>
      </c>
      <c r="C10" s="11">
        <f>([3]ETP!$C$37-[3]ETP!$C$41)*1000</f>
        <v>1428582.9219999998</v>
      </c>
      <c r="D10" s="11">
        <v>36295.264538702249</v>
      </c>
      <c r="E10" s="11">
        <f>([3]ETP!$S$37-[3]ETP!$S$41)*1000</f>
        <v>2060012.811</v>
      </c>
      <c r="F10" s="12">
        <f t="shared" si="0"/>
        <v>1.398543815262701</v>
      </c>
      <c r="G10" s="12">
        <f t="shared" si="1"/>
        <v>1.7618950884622557</v>
      </c>
      <c r="I10" s="14"/>
    </row>
    <row r="11" spans="1:12" x14ac:dyDescent="0.2">
      <c r="A11" s="13" t="s">
        <v>12</v>
      </c>
      <c r="B11" s="10">
        <v>10565.592782437969</v>
      </c>
      <c r="C11" s="11">
        <f>[3]ETP!$C$41*1000</f>
        <v>1694458.2690000001</v>
      </c>
      <c r="D11" s="11">
        <v>15302.935076534604</v>
      </c>
      <c r="E11" s="11">
        <f>[3]ETP!$S$41*1000</f>
        <v>2025509.6810000001</v>
      </c>
      <c r="F11" s="12">
        <f t="shared" si="0"/>
        <v>0.62353809330892218</v>
      </c>
      <c r="G11" s="12">
        <f t="shared" si="1"/>
        <v>0.75551033994463557</v>
      </c>
    </row>
    <row r="12" spans="1:12" x14ac:dyDescent="0.2">
      <c r="A12" s="13" t="s">
        <v>13</v>
      </c>
      <c r="B12" s="10">
        <v>50238.131631647855</v>
      </c>
      <c r="C12" s="11">
        <f>[3]ETP!$C$47*1000</f>
        <v>2500359.7060000002</v>
      </c>
      <c r="D12" s="11">
        <v>64910.545111393338</v>
      </c>
      <c r="E12" s="11">
        <f>[3]ETP!$S$47*1000</f>
        <v>2298061.1629999997</v>
      </c>
      <c r="F12" s="12">
        <f t="shared" si="0"/>
        <v>2.0092361715433853</v>
      </c>
      <c r="G12" s="12">
        <f t="shared" si="1"/>
        <v>2.8245786559769361</v>
      </c>
    </row>
    <row r="13" spans="1:12" x14ac:dyDescent="0.2">
      <c r="A13" s="13" t="s">
        <v>14</v>
      </c>
      <c r="B13" s="10">
        <v>11919.745721089263</v>
      </c>
      <c r="C13" s="11">
        <f>[3]ETP!$C$48*1000</f>
        <v>1744122.379</v>
      </c>
      <c r="D13" s="11">
        <v>29474.896570451383</v>
      </c>
      <c r="E13" s="11">
        <f>[3]ETP!$S$48*1000</f>
        <v>1895377.33</v>
      </c>
      <c r="F13" s="12">
        <f t="shared" si="0"/>
        <v>0.68342370149068898</v>
      </c>
      <c r="G13" s="12">
        <f t="shared" si="1"/>
        <v>1.555093864631766</v>
      </c>
    </row>
    <row r="14" spans="1:12" x14ac:dyDescent="0.2">
      <c r="A14" s="15" t="s">
        <v>15</v>
      </c>
      <c r="B14" s="16">
        <f>SUM(B10:B13)</f>
        <v>92702.82823670526</v>
      </c>
      <c r="C14" s="17">
        <f>SUM(C10:C13)</f>
        <v>7367523.2759999996</v>
      </c>
      <c r="D14" s="17">
        <f>SUM(D10:D13)</f>
        <v>145983.64129708157</v>
      </c>
      <c r="E14" s="17">
        <f>SUM(E10:E13)</f>
        <v>8278960.9849999994</v>
      </c>
      <c r="F14" s="18">
        <f>B14/C14*100</f>
        <v>1.2582631199644583</v>
      </c>
      <c r="G14" s="18">
        <f>D14/E14*100</f>
        <v>1.763308723903614</v>
      </c>
    </row>
    <row r="15" spans="1:12" x14ac:dyDescent="0.2">
      <c r="A15" s="19" t="s">
        <v>16</v>
      </c>
      <c r="B15" s="20">
        <f>SUM(B5:B13)</f>
        <v>397197.90710015601</v>
      </c>
      <c r="C15" s="20">
        <f>[3]ETP!$C$51*1000</f>
        <v>24752926.204999998</v>
      </c>
      <c r="D15" s="20">
        <f>SUM(D5:D13)</f>
        <v>641344.66559654032</v>
      </c>
      <c r="E15" s="20">
        <f>[3]ETP!$S$51*1000</f>
        <v>26691986.456</v>
      </c>
      <c r="F15" s="21">
        <f t="shared" si="0"/>
        <v>1.6046503100709102</v>
      </c>
      <c r="G15" s="21">
        <f>D15/E15*100</f>
        <v>2.4027610933107404</v>
      </c>
    </row>
    <row r="17" spans="1:14" x14ac:dyDescent="0.2">
      <c r="B17" s="14"/>
    </row>
    <row r="18" spans="1:14" ht="15" x14ac:dyDescent="0.25">
      <c r="A18"/>
      <c r="B18"/>
      <c r="C18"/>
      <c r="D18"/>
      <c r="E18"/>
      <c r="F18"/>
      <c r="J18"/>
      <c r="K18"/>
      <c r="L18"/>
      <c r="M18"/>
      <c r="N18"/>
    </row>
    <row r="19" spans="1:14" ht="15" x14ac:dyDescent="0.25">
      <c r="A19"/>
      <c r="B19"/>
      <c r="C19"/>
      <c r="D19"/>
      <c r="E19"/>
      <c r="F19"/>
      <c r="J19"/>
      <c r="K19"/>
      <c r="L19"/>
      <c r="M19"/>
      <c r="N19"/>
    </row>
    <row r="20" spans="1:14" ht="15" x14ac:dyDescent="0.25">
      <c r="A20"/>
      <c r="B20"/>
      <c r="C20"/>
      <c r="D20"/>
      <c r="E20"/>
      <c r="F20"/>
      <c r="J20"/>
      <c r="K20"/>
      <c r="L20"/>
      <c r="M20"/>
      <c r="N20"/>
    </row>
    <row r="21" spans="1:14" ht="15" x14ac:dyDescent="0.25">
      <c r="A21"/>
      <c r="B21"/>
      <c r="C21"/>
      <c r="D21"/>
      <c r="E21"/>
      <c r="F21"/>
      <c r="J21"/>
      <c r="K21"/>
      <c r="L21"/>
      <c r="M21"/>
      <c r="N21"/>
    </row>
    <row r="22" spans="1:14" ht="15" x14ac:dyDescent="0.25">
      <c r="A22"/>
      <c r="B22"/>
      <c r="C22"/>
      <c r="D22"/>
      <c r="E22"/>
      <c r="F22"/>
    </row>
    <row r="23" spans="1:14" ht="15" x14ac:dyDescent="0.25">
      <c r="A23"/>
      <c r="B23"/>
      <c r="C23"/>
      <c r="D23"/>
      <c r="E23"/>
      <c r="F23"/>
    </row>
    <row r="24" spans="1:14" ht="15" x14ac:dyDescent="0.25">
      <c r="A24"/>
      <c r="B24"/>
      <c r="C24"/>
      <c r="D24"/>
      <c r="E24"/>
      <c r="F24"/>
    </row>
    <row r="25" spans="1:14" ht="15" x14ac:dyDescent="0.25">
      <c r="A25"/>
      <c r="B25"/>
      <c r="C25"/>
      <c r="D25"/>
      <c r="E25"/>
      <c r="F25"/>
    </row>
    <row r="26" spans="1:14" ht="15" x14ac:dyDescent="0.25">
      <c r="A26"/>
      <c r="B26"/>
      <c r="C26"/>
      <c r="D26"/>
      <c r="E26"/>
      <c r="F26"/>
    </row>
    <row r="27" spans="1:14" ht="15" x14ac:dyDescent="0.25">
      <c r="A27"/>
      <c r="B27"/>
      <c r="C27"/>
      <c r="D27"/>
      <c r="E27"/>
      <c r="F27"/>
    </row>
    <row r="28" spans="1:14" ht="15" x14ac:dyDescent="0.25">
      <c r="A28"/>
      <c r="B28"/>
      <c r="C28"/>
      <c r="D28"/>
      <c r="E28"/>
      <c r="F28"/>
    </row>
    <row r="29" spans="1:14" ht="15" x14ac:dyDescent="0.25">
      <c r="A29"/>
      <c r="B29"/>
      <c r="C29"/>
      <c r="D29"/>
      <c r="E29"/>
      <c r="F29"/>
    </row>
    <row r="30" spans="1:14" ht="15" x14ac:dyDescent="0.25">
      <c r="A30"/>
      <c r="B30"/>
      <c r="C30"/>
      <c r="D30"/>
      <c r="E30"/>
      <c r="F30"/>
    </row>
    <row r="31" spans="1:14" ht="15" x14ac:dyDescent="0.25">
      <c r="A31" s="22" t="s">
        <v>17</v>
      </c>
      <c r="B31"/>
      <c r="C31"/>
      <c r="D31"/>
      <c r="E31"/>
      <c r="F31"/>
    </row>
    <row r="32" spans="1:14" ht="15" x14ac:dyDescent="0.25">
      <c r="A32" s="22" t="s">
        <v>18</v>
      </c>
      <c r="B32"/>
      <c r="C32"/>
      <c r="D32"/>
      <c r="E32"/>
      <c r="F32"/>
    </row>
    <row r="33" spans="1:6" ht="15" x14ac:dyDescent="0.25">
      <c r="A33" s="22" t="s">
        <v>19</v>
      </c>
      <c r="B33"/>
      <c r="C33"/>
      <c r="D33"/>
      <c r="E33"/>
      <c r="F33"/>
    </row>
    <row r="34" spans="1:6" ht="15" x14ac:dyDescent="0.25">
      <c r="A34" s="23" t="s">
        <v>20</v>
      </c>
      <c r="B34"/>
      <c r="C34"/>
      <c r="D34"/>
      <c r="E34"/>
      <c r="F34"/>
    </row>
    <row r="35" spans="1:6" ht="15" x14ac:dyDescent="0.25">
      <c r="A35"/>
      <c r="B35"/>
      <c r="C35"/>
      <c r="D35"/>
      <c r="E35"/>
      <c r="F35"/>
    </row>
    <row r="36" spans="1:6" ht="15" x14ac:dyDescent="0.25">
      <c r="A36"/>
      <c r="B36"/>
      <c r="C36"/>
      <c r="D36"/>
      <c r="E36"/>
      <c r="F36"/>
    </row>
    <row r="37" spans="1:6" ht="15" x14ac:dyDescent="0.25">
      <c r="A37"/>
      <c r="B37"/>
      <c r="C37"/>
      <c r="D37"/>
      <c r="E37"/>
      <c r="F37"/>
    </row>
    <row r="38" spans="1:6" ht="15" x14ac:dyDescent="0.25">
      <c r="A38"/>
      <c r="B38"/>
      <c r="C38"/>
      <c r="D38"/>
      <c r="E38"/>
      <c r="F38"/>
    </row>
    <row r="39" spans="1:6" ht="15" x14ac:dyDescent="0.25">
      <c r="A39"/>
      <c r="B39"/>
      <c r="C39"/>
      <c r="D39"/>
      <c r="E39"/>
      <c r="F39"/>
    </row>
    <row r="40" spans="1:6" ht="15" x14ac:dyDescent="0.25">
      <c r="A40"/>
      <c r="B40"/>
      <c r="C40"/>
      <c r="D40"/>
      <c r="E40"/>
      <c r="F40"/>
    </row>
    <row r="41" spans="1:6" ht="15" x14ac:dyDescent="0.25">
      <c r="A41"/>
      <c r="B41"/>
      <c r="C41"/>
      <c r="D41"/>
      <c r="E41"/>
      <c r="F41"/>
    </row>
    <row r="42" spans="1:6" ht="15" x14ac:dyDescent="0.25">
      <c r="A42"/>
      <c r="B42"/>
      <c r="C42"/>
      <c r="D42"/>
      <c r="E42"/>
      <c r="F42"/>
    </row>
    <row r="43" spans="1:6" ht="15" x14ac:dyDescent="0.25">
      <c r="A43"/>
      <c r="B43"/>
      <c r="C43"/>
      <c r="D43"/>
      <c r="E43"/>
      <c r="F43"/>
    </row>
    <row r="44" spans="1:6" ht="15" x14ac:dyDescent="0.25">
      <c r="A44"/>
      <c r="B44"/>
      <c r="C44"/>
      <c r="D44"/>
      <c r="E44"/>
      <c r="F44"/>
    </row>
    <row r="45" spans="1:6" ht="15" x14ac:dyDescent="0.25">
      <c r="A45"/>
      <c r="B45"/>
      <c r="C45"/>
      <c r="D45"/>
      <c r="E45"/>
      <c r="F45"/>
    </row>
    <row r="46" spans="1:6" ht="15" x14ac:dyDescent="0.25">
      <c r="A46"/>
      <c r="B46"/>
      <c r="C46"/>
      <c r="D46"/>
      <c r="E46"/>
      <c r="F46"/>
    </row>
    <row r="47" spans="1:6" ht="15" x14ac:dyDescent="0.25">
      <c r="A47"/>
      <c r="B47"/>
      <c r="C47"/>
      <c r="D47"/>
      <c r="E47"/>
      <c r="F47"/>
    </row>
    <row r="48" spans="1:6" ht="15" x14ac:dyDescent="0.25">
      <c r="A48"/>
      <c r="B48"/>
      <c r="C48"/>
      <c r="D48"/>
      <c r="E48"/>
      <c r="F48"/>
    </row>
    <row r="49" spans="1:6" ht="15" x14ac:dyDescent="0.25">
      <c r="A49"/>
      <c r="B49"/>
      <c r="C49"/>
      <c r="D49"/>
      <c r="E49"/>
      <c r="F49"/>
    </row>
    <row r="50" spans="1:6" ht="15" x14ac:dyDescent="0.25">
      <c r="A50"/>
      <c r="B50"/>
      <c r="C50"/>
      <c r="D50"/>
      <c r="E50"/>
      <c r="F50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  <row r="53" spans="1:6" ht="15" x14ac:dyDescent="0.25">
      <c r="A53"/>
      <c r="B53"/>
      <c r="C53"/>
      <c r="D53"/>
      <c r="E53"/>
      <c r="F53"/>
    </row>
    <row r="54" spans="1:6" ht="15" x14ac:dyDescent="0.25">
      <c r="A54"/>
      <c r="B54"/>
      <c r="C54"/>
      <c r="D54"/>
      <c r="E54"/>
      <c r="F54"/>
    </row>
    <row r="55" spans="1:6" ht="15" x14ac:dyDescent="0.25">
      <c r="A55"/>
      <c r="B55"/>
      <c r="C55"/>
      <c r="D55"/>
      <c r="E55"/>
      <c r="F55"/>
    </row>
    <row r="56" spans="1:6" ht="15" x14ac:dyDescent="0.25">
      <c r="A56"/>
      <c r="B56"/>
      <c r="C56"/>
      <c r="D56"/>
      <c r="E56"/>
      <c r="F56"/>
    </row>
    <row r="57" spans="1:6" ht="15" x14ac:dyDescent="0.25">
      <c r="A57"/>
      <c r="B57"/>
      <c r="C57"/>
      <c r="D57"/>
      <c r="E57"/>
      <c r="F57"/>
    </row>
    <row r="58" spans="1:6" ht="15" x14ac:dyDescent="0.25">
      <c r="A58"/>
      <c r="B58"/>
      <c r="C58"/>
      <c r="D58"/>
      <c r="E58"/>
      <c r="F58"/>
    </row>
    <row r="59" spans="1:6" ht="15" x14ac:dyDescent="0.25">
      <c r="A59"/>
      <c r="B59"/>
      <c r="C59"/>
      <c r="D59"/>
      <c r="E59"/>
      <c r="F59"/>
    </row>
    <row r="60" spans="1:6" ht="15" x14ac:dyDescent="0.25">
      <c r="A60"/>
      <c r="B60"/>
      <c r="C60"/>
      <c r="D60"/>
      <c r="E60"/>
      <c r="F60"/>
    </row>
    <row r="61" spans="1:6" ht="15" x14ac:dyDescent="0.25">
      <c r="A61"/>
      <c r="B61"/>
      <c r="C61"/>
      <c r="D61"/>
      <c r="E61"/>
      <c r="F61"/>
    </row>
    <row r="62" spans="1:6" ht="15" x14ac:dyDescent="0.25">
      <c r="A62"/>
      <c r="B62"/>
      <c r="C62"/>
      <c r="D62"/>
      <c r="E62"/>
      <c r="F62"/>
    </row>
    <row r="63" spans="1:6" ht="15" x14ac:dyDescent="0.25">
      <c r="A63"/>
    </row>
  </sheetData>
  <mergeCells count="3">
    <mergeCell ref="B3:C3"/>
    <mergeCell ref="D3:E3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MTECT-MTE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THIRIAT Sébastien</dc:creator>
  <cp:lastModifiedBy>THIRIAT Sébastien</cp:lastModifiedBy>
  <dcterms:created xsi:type="dcterms:W3CDTF">2023-09-19T14:25:13Z</dcterms:created>
  <dcterms:modified xsi:type="dcterms:W3CDTF">2023-09-19T14:25:52Z</dcterms:modified>
</cp:coreProperties>
</file>