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7715" windowHeight="10260" activeTab="1"/>
  </bookViews>
  <sheets>
    <sheet name="Feuil1" sheetId="1" r:id="rId1"/>
    <sheet name="Graph1" sheetId="4" r:id="rId2"/>
  </sheets>
  <calcPr calcId="145621"/>
</workbook>
</file>

<file path=xl/calcChain.xml><?xml version="1.0" encoding="utf-8"?>
<calcChain xmlns="http://schemas.openxmlformats.org/spreadsheetml/2006/main">
  <c r="C11" i="1" l="1"/>
  <c r="D6" i="1" l="1"/>
  <c r="I5" i="1" l="1"/>
  <c r="H5" i="1"/>
  <c r="G10" i="1"/>
  <c r="F10" i="1"/>
  <c r="B22" i="1" l="1"/>
  <c r="B23" i="1"/>
  <c r="B24" i="1"/>
  <c r="B25" i="1"/>
  <c r="B26" i="1"/>
  <c r="B27" i="1"/>
  <c r="B33" i="1"/>
  <c r="B21" i="1"/>
  <c r="C10" i="1"/>
  <c r="E10" i="1" s="1"/>
</calcChain>
</file>

<file path=xl/sharedStrings.xml><?xml version="1.0" encoding="utf-8"?>
<sst xmlns="http://schemas.openxmlformats.org/spreadsheetml/2006/main" count="37" uniqueCount="23">
  <si>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</si>
  <si>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</si>
  <si>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</si>
  <si>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</si>
  <si>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</si>
  <si>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</si>
  <si>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</si>
  <si>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</si>
  <si>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</si>
  <si>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</si>
  <si>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</si>
  <si>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</si>
  <si>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</si>
  <si>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Loi LTECV</t>
  </si>
  <si>
    <t>moyenne baisse annuelle</t>
  </si>
  <si>
    <t>attendu 2020</t>
  </si>
  <si>
    <t xml:space="preserve">Baisse 30 % 2010 : 19 469 065 * 0,7 = 13 628 345 </t>
  </si>
  <si>
    <t>Année</t>
  </si>
  <si>
    <t>tonnage DNDx TGAP</t>
  </si>
  <si>
    <t>Tonnages</t>
  </si>
  <si>
    <t>Evolution des tonnages de déchets non dangereux stockés</t>
  </si>
  <si>
    <t>Stockage des déchets non-dangereux tels que suivis par la TGAP</t>
  </si>
  <si>
    <t>sur 12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</si>
</sst>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0" fontId="1" fillId="0" borderId="1" xfId="0" applyFont="1" applyBorder="1"/>
    <xf numFmtId="3" fontId="0" fillId="0" borderId="1" xfId="0" applyNumberFormat="1" applyBorder="1"/>
    <xf numFmtId="43" fontId="0" fillId="0" borderId="0" xfId="1" applyFont="1"/>
    <xf numFmtId="9" fontId="0" fillId="0" borderId="0" xfId="2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0000"/>
      <color rgb="FF3385BB"/>
      <color rgb="FF3385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aseline="0"/>
              <a:t>Évolution des tonnages de déchets non dangereux stockés</a:t>
            </a:r>
          </a:p>
        </c:rich>
      </c:tx>
      <c:layout>
        <c:manualLayout>
          <c:xMode val="edge"/>
          <c:yMode val="edge"/>
          <c:x val="0.23823179393343211"/>
          <c:y val="2.50632913890490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9210629921259842E-2"/>
          <c:y val="0.10490315292866872"/>
          <c:w val="0.89745603674540686"/>
          <c:h val="0.77340350177746764"/>
        </c:manualLayout>
      </c:layout>
      <c:lineChart>
        <c:grouping val="standard"/>
        <c:varyColors val="0"/>
        <c:ser>
          <c:idx val="0"/>
          <c:order val="0"/>
          <c:tx>
            <c:strRef>
              <c:f>Feuil1!$B$20</c:f>
              <c:strCache>
                <c:ptCount val="1"/>
                <c:pt idx="0">
                  <c:v>Tonnages</c:v>
                </c:pt>
              </c:strCache>
            </c:strRef>
          </c:tx>
          <c:spPr>
            <a:ln w="38100">
              <a:solidFill>
                <a:srgbClr val="338599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82136850323842E-2"/>
                  <c:y val="-2.2760560378357025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pPr>
                      <a:defRPr sz="1200" b="1">
                        <a:solidFill>
                          <a:srgbClr val="FF0000"/>
                        </a:solidFill>
                      </a:defRPr>
                    </a:pPr>
                    <a:r>
                      <a:rPr lang="en-US" sz="1200" b="1">
                        <a:solidFill>
                          <a:srgbClr val="FF0000"/>
                        </a:solidFill>
                      </a:rPr>
                      <a:t>projection 2020 = 13,6  Mt</a:t>
                    </a:r>
                  </a:p>
                </c:rich>
              </c:tx>
              <c:spPr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8575"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strRef>
              <c:f>Feuil1!$A$21:$A$33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Feuil1!$B$21:$B$33</c:f>
              <c:numCache>
                <c:formatCode>#,##0.0</c:formatCode>
                <c:ptCount val="13"/>
                <c:pt idx="0">
                  <c:v>22.041626000000001</c:v>
                </c:pt>
                <c:pt idx="1">
                  <c:v>20.531282999999998</c:v>
                </c:pt>
                <c:pt idx="2">
                  <c:v>19.469065000000001</c:v>
                </c:pt>
                <c:pt idx="3">
                  <c:v>19.830102</c:v>
                </c:pt>
                <c:pt idx="4">
                  <c:v>18.463615000000001</c:v>
                </c:pt>
                <c:pt idx="5">
                  <c:v>18.402363999999999</c:v>
                </c:pt>
                <c:pt idx="6">
                  <c:v>17.365762</c:v>
                </c:pt>
                <c:pt idx="12">
                  <c:v>13.628344999999999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Feuil1!$E$13</c:f>
              <c:strCache>
                <c:ptCount val="1"/>
                <c:pt idx="0">
                  <c:v>Evolution des tonnages de déchets non dangereux stockés</c:v>
                </c:pt>
              </c:strCache>
            </c:strRef>
          </c:cat>
          <c:val>
            <c:numRef>
              <c:f>Feuil1!$F$13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2"/>
          <c:cat>
            <c:strRef>
              <c:f>Feuil1!$E$13</c:f>
              <c:strCache>
                <c:ptCount val="1"/>
                <c:pt idx="0">
                  <c:v>Evolution des tonnages de déchets non dangereux stockés</c:v>
                </c:pt>
              </c:strCache>
            </c:strRef>
          </c:cat>
          <c:val>
            <c:numRef>
              <c:f>Feuil1!$G$13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3"/>
          <c:order val="3"/>
          <c:cat>
            <c:strRef>
              <c:f>Feuil1!$E$13</c:f>
              <c:strCache>
                <c:ptCount val="1"/>
                <c:pt idx="0">
                  <c:v>Evolution des tonnages de déchets non dangereux stockés</c:v>
                </c:pt>
              </c:strCache>
            </c:strRef>
          </c:cat>
          <c:val>
            <c:numRef>
              <c:f>Feuil1!$F$13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4"/>
          <c:order val="4"/>
          <c:cat>
            <c:strRef>
              <c:f>Feuil1!$E$13</c:f>
              <c:strCache>
                <c:ptCount val="1"/>
                <c:pt idx="0">
                  <c:v>Evolution des tonnages de déchets non dangereux stockés</c:v>
                </c:pt>
              </c:strCache>
            </c:strRef>
          </c:cat>
          <c:val>
            <c:numRef>
              <c:f>Feuil1!$G$13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75104"/>
        <c:axId val="109776896"/>
      </c:lineChart>
      <c:catAx>
        <c:axId val="10977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776896"/>
        <c:crosses val="autoZero"/>
        <c:auto val="1"/>
        <c:lblAlgn val="ctr"/>
        <c:lblOffset val="100"/>
        <c:noMultiLvlLbl val="0"/>
      </c:catAx>
      <c:valAx>
        <c:axId val="1097768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fr-FR" sz="1200"/>
                  <a:t>En</a:t>
                </a:r>
                <a:r>
                  <a:rPr lang="fr-FR" sz="1200" baseline="0"/>
                  <a:t> millions de tonnes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1.9110651748463409E-2"/>
              <c:y val="3.920727638001870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09775104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C11" sqref="C11"/>
    </sheetView>
  </sheetViews>
  <sheetFormatPr baseColWidth="10" defaultRowHeight="15" x14ac:dyDescent="0.25"/>
  <cols>
    <col min="2" max="2" width="19.7109375" customWidth="1"/>
    <col min="4" max="4" width="15.28515625" bestFit="1" customWidth="1"/>
    <col min="5" max="5" width="27.5703125" customWidth="1"/>
    <col min="6" max="6" width="11.85546875" customWidth="1"/>
    <col min="7" max="7" width="16.5703125" customWidth="1"/>
    <col min="11" max="11" width="12" bestFit="1" customWidth="1"/>
  </cols>
  <sheetData>
    <row r="1" spans="1:9" s="1" customFormat="1" x14ac:dyDescent="0.25">
      <c r="A1" s="1" t="s">
        <v>21</v>
      </c>
    </row>
    <row r="3" spans="1:9" x14ac:dyDescent="0.25">
      <c r="A3" s="5" t="s">
        <v>17</v>
      </c>
      <c r="B3" s="5" t="s">
        <v>18</v>
      </c>
    </row>
    <row r="4" spans="1:9" x14ac:dyDescent="0.25">
      <c r="A4" s="3" t="s">
        <v>0</v>
      </c>
      <c r="B4" s="6">
        <v>22041626</v>
      </c>
    </row>
    <row r="5" spans="1:9" x14ac:dyDescent="0.25">
      <c r="A5" s="3" t="s">
        <v>1</v>
      </c>
      <c r="B5" s="6">
        <v>20531283</v>
      </c>
      <c r="H5">
        <f>POWER(C10,1/6)</f>
        <v>0.9610405278513412</v>
      </c>
      <c r="I5">
        <f>POWER(H5,6)</f>
        <v>0.78786211144313933</v>
      </c>
    </row>
    <row r="6" spans="1:9" x14ac:dyDescent="0.25">
      <c r="A6" s="3" t="s">
        <v>2</v>
      </c>
      <c r="B6" s="6">
        <v>19469065</v>
      </c>
      <c r="D6" s="7">
        <f>B6*0.7</f>
        <v>13628345.5</v>
      </c>
    </row>
    <row r="7" spans="1:9" x14ac:dyDescent="0.25">
      <c r="A7" s="3" t="s">
        <v>3</v>
      </c>
      <c r="B7" s="6">
        <v>19830102</v>
      </c>
    </row>
    <row r="8" spans="1:9" x14ac:dyDescent="0.25">
      <c r="A8" s="3" t="s">
        <v>4</v>
      </c>
      <c r="B8" s="6">
        <v>18463615</v>
      </c>
    </row>
    <row r="9" spans="1:9" x14ac:dyDescent="0.25">
      <c r="A9" s="3" t="s">
        <v>5</v>
      </c>
      <c r="B9" s="6">
        <v>18402364</v>
      </c>
    </row>
    <row r="10" spans="1:9" x14ac:dyDescent="0.25">
      <c r="A10" s="3" t="s">
        <v>6</v>
      </c>
      <c r="B10" s="6">
        <v>17365762</v>
      </c>
      <c r="C10">
        <f>B10/B4</f>
        <v>0.78786211144313945</v>
      </c>
      <c r="E10" s="2">
        <f>POWER(C10,1/6)</f>
        <v>0.9610405278513412</v>
      </c>
      <c r="F10" s="2">
        <f>POWER(E10,12)</f>
        <v>0.62072670664764173</v>
      </c>
      <c r="G10" s="6">
        <f>B4*F10</f>
        <v>13681825.916139033</v>
      </c>
    </row>
    <row r="11" spans="1:9" x14ac:dyDescent="0.25">
      <c r="A11" s="3" t="s">
        <v>7</v>
      </c>
      <c r="B11" s="2"/>
      <c r="C11" s="8">
        <f>(B10-B4)/B4</f>
        <v>-0.21213788855686055</v>
      </c>
      <c r="E11" s="2" t="s">
        <v>14</v>
      </c>
      <c r="F11" s="2" t="s">
        <v>22</v>
      </c>
      <c r="G11" s="2" t="s">
        <v>15</v>
      </c>
    </row>
    <row r="12" spans="1:9" x14ac:dyDescent="0.25">
      <c r="A12" s="3" t="s">
        <v>8</v>
      </c>
      <c r="B12" s="2"/>
    </row>
    <row r="13" spans="1:9" x14ac:dyDescent="0.25">
      <c r="A13" s="3" t="s">
        <v>9</v>
      </c>
      <c r="B13" s="2"/>
      <c r="E13" s="1" t="s">
        <v>20</v>
      </c>
      <c r="F13" s="1"/>
      <c r="G13" s="1"/>
    </row>
    <row r="14" spans="1:9" x14ac:dyDescent="0.25">
      <c r="A14" s="3" t="s">
        <v>10</v>
      </c>
      <c r="B14" s="2"/>
    </row>
    <row r="15" spans="1:9" x14ac:dyDescent="0.25">
      <c r="A15" s="3" t="s">
        <v>11</v>
      </c>
      <c r="B15" s="2"/>
    </row>
    <row r="16" spans="1:9" x14ac:dyDescent="0.25">
      <c r="A16" s="3" t="s">
        <v>12</v>
      </c>
      <c r="B16" s="6">
        <v>13628345</v>
      </c>
      <c r="C16" t="s">
        <v>13</v>
      </c>
    </row>
    <row r="18" spans="1:2" x14ac:dyDescent="0.25">
      <c r="A18" t="s">
        <v>16</v>
      </c>
    </row>
    <row r="20" spans="1:2" x14ac:dyDescent="0.25">
      <c r="A20" s="5" t="s">
        <v>17</v>
      </c>
      <c r="B20" s="5" t="s">
        <v>19</v>
      </c>
    </row>
    <row r="21" spans="1:2" x14ac:dyDescent="0.25">
      <c r="A21" s="3" t="s">
        <v>0</v>
      </c>
      <c r="B21" s="4">
        <f t="shared" ref="B21:B27" si="0">B4/1000000</f>
        <v>22.041626000000001</v>
      </c>
    </row>
    <row r="22" spans="1:2" x14ac:dyDescent="0.25">
      <c r="A22" s="3" t="s">
        <v>1</v>
      </c>
      <c r="B22" s="4">
        <f t="shared" si="0"/>
        <v>20.531282999999998</v>
      </c>
    </row>
    <row r="23" spans="1:2" x14ac:dyDescent="0.25">
      <c r="A23" s="3" t="s">
        <v>2</v>
      </c>
      <c r="B23" s="4">
        <f t="shared" si="0"/>
        <v>19.469065000000001</v>
      </c>
    </row>
    <row r="24" spans="1:2" x14ac:dyDescent="0.25">
      <c r="A24" s="3" t="s">
        <v>3</v>
      </c>
      <c r="B24" s="4">
        <f t="shared" si="0"/>
        <v>19.830102</v>
      </c>
    </row>
    <row r="25" spans="1:2" x14ac:dyDescent="0.25">
      <c r="A25" s="3" t="s">
        <v>4</v>
      </c>
      <c r="B25" s="4">
        <f t="shared" si="0"/>
        <v>18.463615000000001</v>
      </c>
    </row>
    <row r="26" spans="1:2" x14ac:dyDescent="0.25">
      <c r="A26" s="3" t="s">
        <v>5</v>
      </c>
      <c r="B26" s="4">
        <f t="shared" si="0"/>
        <v>18.402363999999999</v>
      </c>
    </row>
    <row r="27" spans="1:2" x14ac:dyDescent="0.25">
      <c r="A27" s="3" t="s">
        <v>6</v>
      </c>
      <c r="B27" s="4">
        <f t="shared" si="0"/>
        <v>17.365762</v>
      </c>
    </row>
    <row r="28" spans="1:2" x14ac:dyDescent="0.25">
      <c r="A28" s="3" t="s">
        <v>7</v>
      </c>
      <c r="B28" s="4"/>
    </row>
    <row r="29" spans="1:2" x14ac:dyDescent="0.25">
      <c r="A29" s="3" t="s">
        <v>8</v>
      </c>
      <c r="B29" s="4"/>
    </row>
    <row r="30" spans="1:2" x14ac:dyDescent="0.25">
      <c r="A30" s="3" t="s">
        <v>9</v>
      </c>
      <c r="B30" s="4"/>
    </row>
    <row r="31" spans="1:2" x14ac:dyDescent="0.25">
      <c r="A31" s="3" t="s">
        <v>10</v>
      </c>
      <c r="B31" s="4"/>
    </row>
    <row r="32" spans="1:2" x14ac:dyDescent="0.25">
      <c r="A32" s="3" t="s">
        <v>11</v>
      </c>
      <c r="B32" s="4"/>
    </row>
    <row r="33" spans="1:2" x14ac:dyDescent="0.25">
      <c r="A33" s="3" t="s">
        <v>12</v>
      </c>
      <c r="B33" s="4">
        <f>B16/1000000</f>
        <v>13.628344999999999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Feuil1</vt:lpstr>
      <vt:lpstr>Graph1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Ghewy</dc:creator>
  <cp:lastModifiedBy>Claude Baudu-Baret</cp:lastModifiedBy>
  <cp:lastPrinted>2016-08-24T15:21:20Z</cp:lastPrinted>
  <dcterms:created xsi:type="dcterms:W3CDTF">2016-08-24T14:25:12Z</dcterms:created>
  <dcterms:modified xsi:type="dcterms:W3CDTF">2017-02-27T16:57:46Z</dcterms:modified>
</cp:coreProperties>
</file>