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Figure 55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<sst xmlns="http://schemas.openxmlformats.org/spreadsheetml/2006/main" count="119" uniqueCount="64">
  <si>
    <t>Lden5559</t>
  </si>
  <si>
    <t>Lden6064</t>
  </si>
  <si>
    <t>Lden6569</t>
  </si>
  <si>
    <t>Lden7074</t>
  </si>
  <si>
    <t>Lnight5054</t>
  </si>
  <si>
    <t>Lnight5559</t>
  </si>
  <si>
    <t>Lnight6064</t>
  </si>
  <si>
    <t>Lnight6569</t>
  </si>
  <si>
    <t>Bruit ferrovaire</t>
  </si>
  <si>
    <t>bruit aérien</t>
  </si>
  <si>
    <t>Bruit routier</t>
  </si>
  <si>
    <t>bruit industriel (ICPE)</t>
  </si>
  <si>
    <t>Lnight&gt;70</t>
  </si>
  <si>
    <t>Lden&gt;75</t>
  </si>
  <si>
    <t>Sous totaux</t>
  </si>
  <si>
    <t>Totaux cumulés</t>
  </si>
  <si>
    <t>Bruit ferroviaire</t>
  </si>
  <si>
    <t>Bruit aérien</t>
  </si>
  <si>
    <t>Agglomérations</t>
  </si>
  <si>
    <t>Lden&gt;55dB(A)</t>
  </si>
  <si>
    <t>Lden&gt;75dB(A)</t>
  </si>
  <si>
    <t>Lden&gt;70dB(A)</t>
  </si>
  <si>
    <t>Lden&gt;65dB(A)</t>
  </si>
  <si>
    <t>Lden&gt;60dB(A)</t>
  </si>
  <si>
    <t>Origine du bruit</t>
  </si>
  <si>
    <t>Source : DGPR, 2014.</t>
  </si>
  <si>
    <t>Part de la population totale exposée (en %)</t>
  </si>
  <si>
    <t>Exposition au bruit de jour par classe de bruit (en % de la population des agglomérations de plus de 250 000 habitants)</t>
  </si>
  <si>
    <t>Exposition au bruit de jour par classe de bruit (en millions d'habitants)</t>
  </si>
  <si>
    <t>Note : données 2013.</t>
  </si>
  <si>
    <t>Population</t>
  </si>
  <si>
    <t>Population exposée au bruit de jour dans les agglomération de plus de 100 000 habitants</t>
  </si>
  <si>
    <t>Nice</t>
  </si>
  <si>
    <t>Marseille - Aix-en-Provence</t>
  </si>
  <si>
    <t>Toulouse</t>
  </si>
  <si>
    <t>Bordeaux</t>
  </si>
  <si>
    <t>Montpellier</t>
  </si>
  <si>
    <t>Rennes</t>
  </si>
  <si>
    <t>Tours</t>
  </si>
  <si>
    <t>Grenoble</t>
  </si>
  <si>
    <t>Saint-Etienne</t>
  </si>
  <si>
    <t>Nantes</t>
  </si>
  <si>
    <t>Orléans</t>
  </si>
  <si>
    <t>Nancy</t>
  </si>
  <si>
    <t>Lille</t>
  </si>
  <si>
    <t>Lens</t>
  </si>
  <si>
    <t>Clermont-Ferrand</t>
  </si>
  <si>
    <t>Strasbourg</t>
  </si>
  <si>
    <t>Lyon</t>
  </si>
  <si>
    <t>Rouen</t>
  </si>
  <si>
    <t>Le Pecq</t>
  </si>
  <si>
    <t>Toulon</t>
  </si>
  <si>
    <t>Brunoy</t>
  </si>
  <si>
    <t>Cergy</t>
  </si>
  <si>
    <t>Montmorency</t>
  </si>
  <si>
    <t>Paris</t>
  </si>
  <si>
    <t>Courcouronnes</t>
  </si>
  <si>
    <t>Lnight&gt;50dB(A)</t>
  </si>
  <si>
    <t>Lnight&gt;55dB(A)</t>
  </si>
  <si>
    <t>Lnight&gt;60dB(A)</t>
  </si>
  <si>
    <t>Lnight&gt;65dB(A)</t>
  </si>
  <si>
    <t>Lnight&gt;70dB(A)</t>
  </si>
  <si>
    <t>Exposition au bruit de nuit par classe de bruit (en % de la population des agglomérations de plus de 250 000 habitants)</t>
  </si>
  <si>
    <t>Exposition au bruit de nuit par classe de bruit (en millions d'habitants)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</si>
</sst>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\ %"/>
    <numFmt numFmtId="166" formatCode="0.00\ %"/>
    <numFmt numFmtId="167" formatCode="dd/mm/yy;@"/>
    <numFmt numFmtId="168" formatCode="dd/mm/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6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8" fillId="26" borderId="3" applyNumberFormat="0" applyAlignment="0" applyProtection="0"/>
    <xf numFmtId="0" fontId="36" fillId="27" borderId="1" applyNumberFormat="0" applyAlignment="0" applyProtection="0"/>
    <xf numFmtId="164" fontId="8" fillId="0" borderId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3" borderId="10" applyNumberFormat="0" applyAlignment="0" applyProtection="0"/>
  </cellStyleXfs>
  <cellXfs count="52">
    <xf numFmtId="0" fontId="0" fillId="0" borderId="0" xfId="0" applyFont="1" applyAlignment="1">
      <alignment/>
    </xf>
    <xf numFmtId="0" fontId="8" fillId="0" borderId="11" xfId="54" applyFont="1" applyBorder="1" applyAlignment="1">
      <alignment vertical="center" wrapText="1"/>
      <protection/>
    </xf>
    <xf numFmtId="0" fontId="8" fillId="34" borderId="11" xfId="54" applyFont="1" applyFill="1" applyBorder="1" applyAlignment="1">
      <alignment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52" fillId="0" borderId="12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horizontal="right" vertical="center"/>
    </xf>
    <xf numFmtId="3" fontId="48" fillId="0" borderId="12" xfId="0" applyNumberFormat="1" applyFont="1" applyBorder="1" applyAlignment="1">
      <alignment vertical="center"/>
    </xf>
    <xf numFmtId="3" fontId="10" fillId="0" borderId="12" xfId="57" applyNumberFormat="1" applyFont="1" applyFill="1" applyBorder="1" applyAlignment="1">
      <alignment horizontal="right" vertical="center"/>
      <protection/>
    </xf>
    <xf numFmtId="3" fontId="10" fillId="0" borderId="12" xfId="55" applyNumberFormat="1" applyFont="1" applyFill="1" applyBorder="1" applyAlignment="1">
      <alignment horizontal="right" vertical="center" wrapText="1"/>
      <protection/>
    </xf>
    <xf numFmtId="3" fontId="10" fillId="0" borderId="12" xfId="56" applyNumberFormat="1" applyFont="1" applyFill="1" applyBorder="1" applyAlignment="1">
      <alignment horizontal="right" vertical="center" wrapText="1"/>
      <protection/>
    </xf>
    <xf numFmtId="3" fontId="5" fillId="0" borderId="12" xfId="56" applyNumberFormat="1" applyFont="1" applyFill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vertical="center"/>
    </xf>
    <xf numFmtId="3" fontId="5" fillId="30" borderId="12" xfId="0" applyNumberFormat="1" applyFont="1" applyFill="1" applyBorder="1" applyAlignment="1">
      <alignment horizontal="right" vertical="center"/>
    </xf>
    <xf numFmtId="3" fontId="5" fillId="30" borderId="12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4" fontId="52" fillId="0" borderId="13" xfId="0" applyNumberFormat="1" applyFont="1" applyBorder="1" applyAlignment="1">
      <alignment vertical="center"/>
    </xf>
    <xf numFmtId="4" fontId="52" fillId="30" borderId="12" xfId="0" applyNumberFormat="1" applyFont="1" applyFill="1" applyBorder="1" applyAlignment="1">
      <alignment horizontal="right" vertical="center"/>
    </xf>
    <xf numFmtId="4" fontId="52" fillId="30" borderId="12" xfId="0" applyNumberFormat="1" applyFont="1" applyFill="1" applyBorder="1" applyAlignment="1">
      <alignment vertical="center"/>
    </xf>
    <xf numFmtId="4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52" fillId="30" borderId="0" xfId="0" applyNumberFormat="1" applyFont="1" applyFill="1" applyAlignment="1">
      <alignment vertical="center"/>
    </xf>
    <xf numFmtId="3" fontId="11" fillId="30" borderId="12" xfId="0" applyNumberFormat="1" applyFont="1" applyFill="1" applyBorder="1" applyAlignment="1">
      <alignment vertical="center"/>
    </xf>
    <xf numFmtId="3" fontId="52" fillId="30" borderId="12" xfId="0" applyNumberFormat="1" applyFont="1" applyFill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Aggl_list" xfId="55"/>
    <cellStyle name="Normal_Hoja1" xfId="56"/>
    <cellStyle name="Normal_Hoja1 2" xfId="57"/>
    <cellStyle name="Note" xfId="58"/>
    <cellStyle name="Percent" xfId="59"/>
    <cellStyle name="Sans nom1" xfId="60"/>
    <cellStyle name="Satisfaisant" xfId="61"/>
    <cellStyle name="Sortie" xfId="62"/>
    <cellStyle name="Texte explicatif" xfId="63"/>
    <cellStyle name="Titre" xfId="64"/>
    <cellStyle name="Titre 1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0225"/>
          <c:w val="0.982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55'!$H$45</c:f>
              <c:strCache>
                <c:ptCount val="1"/>
                <c:pt idx="0">
                  <c:v>Bruit ferroviaire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55'!$I$44:$M$44</c:f>
              <c:strCache>
                <c:ptCount val="5"/>
                <c:pt idx="0">
                  <c:v>Lnight&gt;50dB(A)</c:v>
                </c:pt>
                <c:pt idx="1">
                  <c:v>Lnight&gt;55dB(A)</c:v>
                </c:pt>
                <c:pt idx="2">
                  <c:v>Lnight&gt;60dB(A)</c:v>
                </c:pt>
                <c:pt idx="3">
                  <c:v>Lnight&gt;65dB(A)</c:v>
                </c:pt>
                <c:pt idx="4">
                  <c:v>Lnight&gt;70dB(A)</c:v>
                </c:pt>
              </c:strCache>
            </c:strRef>
          </c:cat>
          <c:val>
            <c:numRef>
              <c:f>'Figure 55'!$I$45:$M$45</c:f>
              <c:numCache>
                <c:ptCount val="5"/>
                <c:pt idx="0">
                  <c:v>1.6036</c:v>
                </c:pt>
                <c:pt idx="1">
                  <c:v>0.8365000000000001</c:v>
                </c:pt>
                <c:pt idx="2">
                  <c:v>0.3727</c:v>
                </c:pt>
                <c:pt idx="3">
                  <c:v>0.15260000000000004</c:v>
                </c:pt>
                <c:pt idx="4">
                  <c:v>0.0524</c:v>
                </c:pt>
              </c:numCache>
            </c:numRef>
          </c:val>
        </c:ser>
        <c:ser>
          <c:idx val="1"/>
          <c:order val="1"/>
          <c:tx>
            <c:strRef>
              <c:f>'Figure 55'!$H$46</c:f>
              <c:strCache>
                <c:ptCount val="1"/>
                <c:pt idx="0">
                  <c:v>Bruit aérien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55'!$I$44:$M$44</c:f>
              <c:strCache>
                <c:ptCount val="5"/>
                <c:pt idx="0">
                  <c:v>Lnight&gt;50dB(A)</c:v>
                </c:pt>
                <c:pt idx="1">
                  <c:v>Lnight&gt;55dB(A)</c:v>
                </c:pt>
                <c:pt idx="2">
                  <c:v>Lnight&gt;60dB(A)</c:v>
                </c:pt>
                <c:pt idx="3">
                  <c:v>Lnight&gt;65dB(A)</c:v>
                </c:pt>
                <c:pt idx="4">
                  <c:v>Lnight&gt;70dB(A)</c:v>
                </c:pt>
              </c:strCache>
            </c:strRef>
          </c:cat>
          <c:val>
            <c:numRef>
              <c:f>'Figure 55'!$I$46:$M$46</c:f>
              <c:numCache>
                <c:ptCount val="5"/>
                <c:pt idx="0">
                  <c:v>0.04416</c:v>
                </c:pt>
                <c:pt idx="1">
                  <c:v>0.006467999999999999</c:v>
                </c:pt>
                <c:pt idx="2">
                  <c:v>0.000176</c:v>
                </c:pt>
                <c:pt idx="3">
                  <c:v>-1.6000000000000003E-05</c:v>
                </c:pt>
                <c:pt idx="4">
                  <c:v>-8.000000000000001E-06</c:v>
                </c:pt>
              </c:numCache>
            </c:numRef>
          </c:val>
        </c:ser>
        <c:ser>
          <c:idx val="2"/>
          <c:order val="2"/>
          <c:tx>
            <c:strRef>
              <c:f>'Figure 55'!$H$47</c:f>
              <c:strCache>
                <c:ptCount val="1"/>
                <c:pt idx="0">
                  <c:v>Bruit routier</c:v>
                </c:pt>
              </c:strCache>
            </c:strRef>
          </c:tx>
          <c:spPr>
            <a:solidFill>
              <a:srgbClr val="CC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55'!$I$44:$M$44</c:f>
              <c:strCache>
                <c:ptCount val="5"/>
                <c:pt idx="0">
                  <c:v>Lnight&gt;50dB(A)</c:v>
                </c:pt>
                <c:pt idx="1">
                  <c:v>Lnight&gt;55dB(A)</c:v>
                </c:pt>
                <c:pt idx="2">
                  <c:v>Lnight&gt;60dB(A)</c:v>
                </c:pt>
                <c:pt idx="3">
                  <c:v>Lnight&gt;65dB(A)</c:v>
                </c:pt>
                <c:pt idx="4">
                  <c:v>Lnight&gt;70dB(A)</c:v>
                </c:pt>
              </c:strCache>
            </c:strRef>
          </c:cat>
          <c:val>
            <c:numRef>
              <c:f>'Figure 55'!$I$47:$M$47</c:f>
              <c:numCache>
                <c:ptCount val="5"/>
                <c:pt idx="0">
                  <c:v>8.7101</c:v>
                </c:pt>
                <c:pt idx="1">
                  <c:v>5.036100000000001</c:v>
                </c:pt>
                <c:pt idx="2">
                  <c:v>1.8216000000000003</c:v>
                </c:pt>
                <c:pt idx="3">
                  <c:v>0.3238</c:v>
                </c:pt>
                <c:pt idx="4">
                  <c:v>0.0248</c:v>
                </c:pt>
              </c:numCache>
            </c:numRef>
          </c:val>
        </c:ser>
        <c:axId val="6062969"/>
        <c:axId val="54566722"/>
      </c:barChart>
      <c:catAx>
        <c:axId val="606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Niveau de bruit (en dB (A))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566722"/>
        <c:crosses val="autoZero"/>
        <c:auto val="1"/>
        <c:lblOffset val="100"/>
        <c:tickLblSkip val="1"/>
        <c:noMultiLvlLbl val="0"/>
      </c:catAx>
      <c:valAx>
        <c:axId val="54566722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6296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75"/>
          <c:y val="0.694"/>
          <c:w val="0.871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0.45325</cdr:x>
      <cdr:y>0.03975</cdr:y>
    </cdr:to>
    <cdr:sp>
      <cdr:nvSpPr>
        <cdr:cNvPr id="1" name="ZoneTexte 2"/>
        <cdr:cNvSpPr txBox="1">
          <a:spLocks noChangeArrowheads="1"/>
        </cdr:cNvSpPr>
      </cdr:nvSpPr>
      <cdr:spPr>
        <a:xfrm>
          <a:off x="0" y="0"/>
          <a:ext cx="424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Liberation Sans"/>
              <a:ea typeface="Liberation Sans"/>
              <a:cs typeface="Liberation Sans"/>
            </a:rPr>
            <a:t>Population exposée (en millions</a:t>
          </a:r>
          <a:r>
            <a:rPr lang="en-US" cap="none" sz="1600" b="0" i="0" u="none" baseline="0">
              <a:solidFill>
                <a:srgbClr val="000000"/>
              </a:solidFill>
              <a:latin typeface="Liberation Sans"/>
              <a:ea typeface="Liberation Sans"/>
              <a:cs typeface="Liberation Sans"/>
            </a:rPr>
            <a:t> d'habitants)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91250"/>
    <xdr:graphicFrame>
      <xdr:nvGraphicFramePr>
        <xdr:cNvPr id="1" name="Shape 1025"/>
        <xdr:cNvGraphicFramePr/>
      </xdr:nvGraphicFramePr>
      <xdr:xfrm>
        <a:off x="0" y="0"/>
        <a:ext cx="93726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4" sqref="B44"/>
    </sheetView>
  </sheetViews>
  <sheetFormatPr defaultColWidth="11.421875" defaultRowHeight="15"/>
  <cols>
    <col min="1" max="1" width="38.421875" style="30" customWidth="1"/>
    <col min="2" max="2" width="14.8515625" style="30" customWidth="1"/>
    <col min="3" max="3" width="14.57421875" style="30" customWidth="1"/>
    <col min="4" max="4" width="14.00390625" style="30" customWidth="1"/>
    <col min="5" max="5" width="14.28125" style="30" customWidth="1"/>
    <col min="6" max="6" width="14.140625" style="30" customWidth="1"/>
    <col min="7" max="12" width="11.421875" style="30" customWidth="1"/>
    <col min="13" max="13" width="14.00390625" style="30" customWidth="1"/>
    <col min="14" max="14" width="10.57421875" style="30" customWidth="1"/>
    <col min="15" max="23" width="11.421875" style="30" customWidth="1"/>
    <col min="24" max="24" width="6.140625" style="30" customWidth="1"/>
    <col min="25" max="25" width="10.28125" style="30" customWidth="1"/>
    <col min="26" max="34" width="11.421875" style="30" customWidth="1"/>
    <col min="35" max="35" width="4.8515625" style="30" customWidth="1"/>
    <col min="36" max="36" width="11.8515625" style="30" customWidth="1"/>
    <col min="37" max="16384" width="11.421875" style="30" customWidth="1"/>
  </cols>
  <sheetData>
    <row r="1" s="6" customFormat="1" ht="15.75">
      <c r="A1" s="5" t="s">
        <v>31</v>
      </c>
    </row>
    <row r="2" s="7" customFormat="1" ht="15"/>
    <row r="3" spans="3:46" s="7" customFormat="1" ht="15">
      <c r="C3" s="50" t="s">
        <v>8</v>
      </c>
      <c r="D3" s="51"/>
      <c r="E3" s="51"/>
      <c r="F3" s="51"/>
      <c r="G3" s="51"/>
      <c r="H3" s="51"/>
      <c r="I3" s="51"/>
      <c r="J3" s="51"/>
      <c r="K3" s="51"/>
      <c r="L3" s="43"/>
      <c r="M3" s="8"/>
      <c r="N3" s="9"/>
      <c r="O3" s="43" t="s">
        <v>9</v>
      </c>
      <c r="P3" s="41"/>
      <c r="Q3" s="41"/>
      <c r="R3" s="41"/>
      <c r="S3" s="41"/>
      <c r="T3" s="41"/>
      <c r="U3" s="41"/>
      <c r="V3" s="41"/>
      <c r="W3" s="41"/>
      <c r="X3" s="41"/>
      <c r="Y3" s="8"/>
      <c r="Z3" s="41" t="s">
        <v>10</v>
      </c>
      <c r="AA3" s="41"/>
      <c r="AB3" s="41"/>
      <c r="AC3" s="41"/>
      <c r="AD3" s="41"/>
      <c r="AE3" s="41"/>
      <c r="AF3" s="41"/>
      <c r="AG3" s="41"/>
      <c r="AH3" s="41"/>
      <c r="AI3" s="41"/>
      <c r="AJ3" s="8"/>
      <c r="AK3" s="41" t="s">
        <v>11</v>
      </c>
      <c r="AL3" s="41"/>
      <c r="AM3" s="41"/>
      <c r="AN3" s="41"/>
      <c r="AO3" s="41"/>
      <c r="AP3" s="41"/>
      <c r="AQ3" s="41"/>
      <c r="AR3" s="41"/>
      <c r="AS3" s="41"/>
      <c r="AT3" s="41"/>
    </row>
    <row r="4" spans="1:45" s="13" customFormat="1" ht="12.75">
      <c r="A4" s="10" t="s">
        <v>18</v>
      </c>
      <c r="B4" s="11" t="s">
        <v>30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13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12</v>
      </c>
      <c r="M4" s="12"/>
      <c r="N4" s="12" t="s">
        <v>0</v>
      </c>
      <c r="O4" s="10" t="s">
        <v>1</v>
      </c>
      <c r="P4" s="10" t="s">
        <v>2</v>
      </c>
      <c r="Q4" s="10" t="s">
        <v>3</v>
      </c>
      <c r="R4" s="10" t="s">
        <v>13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12</v>
      </c>
      <c r="X4" s="10"/>
      <c r="Y4" s="10" t="s">
        <v>0</v>
      </c>
      <c r="Z4" s="10" t="s">
        <v>1</v>
      </c>
      <c r="AA4" s="10" t="s">
        <v>2</v>
      </c>
      <c r="AB4" s="10" t="s">
        <v>3</v>
      </c>
      <c r="AC4" s="10" t="s">
        <v>13</v>
      </c>
      <c r="AD4" s="10" t="s">
        <v>4</v>
      </c>
      <c r="AE4" s="10" t="s">
        <v>5</v>
      </c>
      <c r="AF4" s="10" t="s">
        <v>6</v>
      </c>
      <c r="AG4" s="10" t="s">
        <v>7</v>
      </c>
      <c r="AH4" s="10" t="s">
        <v>12</v>
      </c>
      <c r="AI4" s="10"/>
      <c r="AJ4" s="10" t="s">
        <v>0</v>
      </c>
      <c r="AK4" s="10" t="s">
        <v>1</v>
      </c>
      <c r="AL4" s="10" t="s">
        <v>2</v>
      </c>
      <c r="AM4" s="10" t="s">
        <v>3</v>
      </c>
      <c r="AN4" s="10" t="s">
        <v>13</v>
      </c>
      <c r="AO4" s="10" t="s">
        <v>4</v>
      </c>
      <c r="AP4" s="10" t="s">
        <v>5</v>
      </c>
      <c r="AQ4" s="10" t="s">
        <v>6</v>
      </c>
      <c r="AR4" s="10" t="s">
        <v>7</v>
      </c>
      <c r="AS4" s="10" t="s">
        <v>12</v>
      </c>
    </row>
    <row r="5" spans="1:45" s="13" customFormat="1" ht="12.75">
      <c r="A5" s="2" t="s">
        <v>35</v>
      </c>
      <c r="B5" s="14">
        <v>819176</v>
      </c>
      <c r="C5" s="15">
        <v>13200</v>
      </c>
      <c r="D5" s="15">
        <v>8300</v>
      </c>
      <c r="E5" s="15">
        <v>4900</v>
      </c>
      <c r="F5" s="15">
        <v>2200</v>
      </c>
      <c r="G5" s="15">
        <v>1700</v>
      </c>
      <c r="H5" s="15">
        <v>13000</v>
      </c>
      <c r="I5" s="15">
        <v>7800</v>
      </c>
      <c r="J5" s="15">
        <v>4300</v>
      </c>
      <c r="K5" s="15">
        <v>1900</v>
      </c>
      <c r="L5" s="15">
        <v>1500</v>
      </c>
      <c r="M5" s="15"/>
      <c r="N5" s="15">
        <v>3500</v>
      </c>
      <c r="O5" s="15">
        <v>600</v>
      </c>
      <c r="P5" s="15">
        <v>0</v>
      </c>
      <c r="Q5" s="15">
        <v>0</v>
      </c>
      <c r="R5" s="15">
        <v>0</v>
      </c>
      <c r="S5" s="15">
        <v>100</v>
      </c>
      <c r="T5" s="15">
        <v>0</v>
      </c>
      <c r="U5" s="15">
        <v>0</v>
      </c>
      <c r="V5" s="15">
        <v>0</v>
      </c>
      <c r="W5" s="15">
        <v>0</v>
      </c>
      <c r="X5" s="15"/>
      <c r="Y5" s="15">
        <v>116200</v>
      </c>
      <c r="Z5" s="15">
        <v>169100</v>
      </c>
      <c r="AA5" s="15">
        <v>123700</v>
      </c>
      <c r="AB5" s="15">
        <v>92600</v>
      </c>
      <c r="AC5" s="15">
        <v>8000</v>
      </c>
      <c r="AD5" s="15">
        <v>119000</v>
      </c>
      <c r="AE5" s="15">
        <v>53000</v>
      </c>
      <c r="AF5" s="15"/>
      <c r="AG5" s="15">
        <v>1400</v>
      </c>
      <c r="AH5" s="15">
        <v>1000</v>
      </c>
      <c r="AI5" s="15"/>
      <c r="AJ5" s="15">
        <v>-2</v>
      </c>
      <c r="AK5" s="15">
        <v>-2</v>
      </c>
      <c r="AL5" s="15">
        <v>-2</v>
      </c>
      <c r="AM5" s="15">
        <v>-2</v>
      </c>
      <c r="AN5" s="15">
        <v>-2</v>
      </c>
      <c r="AO5" s="15">
        <v>-2</v>
      </c>
      <c r="AP5" s="15">
        <v>-2</v>
      </c>
      <c r="AQ5" s="15">
        <v>-2</v>
      </c>
      <c r="AR5" s="15">
        <v>-2</v>
      </c>
      <c r="AS5" s="15">
        <v>-2</v>
      </c>
    </row>
    <row r="6" spans="1:45" s="13" customFormat="1" ht="12.75">
      <c r="A6" s="1" t="s">
        <v>52</v>
      </c>
      <c r="B6" s="16">
        <v>2659220</v>
      </c>
      <c r="C6" s="15">
        <v>16000</v>
      </c>
      <c r="D6" s="15">
        <v>11200</v>
      </c>
      <c r="E6" s="15">
        <v>4600</v>
      </c>
      <c r="F6" s="15">
        <v>2000</v>
      </c>
      <c r="G6" s="15">
        <v>500</v>
      </c>
      <c r="H6" s="15">
        <v>15400</v>
      </c>
      <c r="I6" s="15">
        <v>9400</v>
      </c>
      <c r="J6" s="15">
        <v>3300</v>
      </c>
      <c r="K6" s="15">
        <v>1700</v>
      </c>
      <c r="L6" s="15">
        <v>300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5">
        <v>71300</v>
      </c>
      <c r="Z6" s="15">
        <v>17000</v>
      </c>
      <c r="AA6" s="15">
        <v>12300</v>
      </c>
      <c r="AB6" s="15">
        <v>3800</v>
      </c>
      <c r="AC6" s="15">
        <v>0</v>
      </c>
      <c r="AD6" s="15">
        <v>18300</v>
      </c>
      <c r="AE6" s="15">
        <v>12100</v>
      </c>
      <c r="AF6" s="15">
        <v>6200</v>
      </c>
      <c r="AG6" s="15">
        <v>200</v>
      </c>
      <c r="AH6" s="15">
        <v>0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s="13" customFormat="1" ht="12.75">
      <c r="A7" s="1" t="s">
        <v>53</v>
      </c>
      <c r="B7" s="16">
        <v>2365390</v>
      </c>
      <c r="C7" s="15">
        <v>12100</v>
      </c>
      <c r="D7" s="15">
        <v>6500</v>
      </c>
      <c r="E7" s="15">
        <v>4100</v>
      </c>
      <c r="F7" s="15">
        <v>800</v>
      </c>
      <c r="G7" s="15">
        <v>500</v>
      </c>
      <c r="H7" s="15">
        <v>10400</v>
      </c>
      <c r="I7" s="15">
        <v>5700</v>
      </c>
      <c r="J7" s="15">
        <v>3200</v>
      </c>
      <c r="K7" s="15">
        <v>500</v>
      </c>
      <c r="L7" s="15">
        <v>400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5">
        <v>81700</v>
      </c>
      <c r="Z7" s="15">
        <v>32600</v>
      </c>
      <c r="AA7" s="15">
        <v>9500</v>
      </c>
      <c r="AB7" s="15">
        <v>1500</v>
      </c>
      <c r="AC7" s="15">
        <v>200</v>
      </c>
      <c r="AD7" s="15">
        <v>36600</v>
      </c>
      <c r="AE7" s="15">
        <v>11100</v>
      </c>
      <c r="AF7" s="15">
        <v>1800</v>
      </c>
      <c r="AG7" s="15">
        <v>200</v>
      </c>
      <c r="AH7" s="15">
        <v>0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3" customFormat="1" ht="12.75">
      <c r="A8" s="2" t="s">
        <v>46</v>
      </c>
      <c r="B8" s="18">
        <v>260681</v>
      </c>
      <c r="C8" s="15">
        <v>5600</v>
      </c>
      <c r="D8" s="15">
        <v>2100</v>
      </c>
      <c r="E8" s="15">
        <v>1700</v>
      </c>
      <c r="F8" s="15">
        <v>200</v>
      </c>
      <c r="G8" s="15">
        <v>0</v>
      </c>
      <c r="H8" s="15">
        <v>3700</v>
      </c>
      <c r="I8" s="15">
        <v>2000</v>
      </c>
      <c r="J8" s="15">
        <v>700</v>
      </c>
      <c r="K8" s="15">
        <v>100</v>
      </c>
      <c r="L8" s="15">
        <v>0</v>
      </c>
      <c r="M8" s="15"/>
      <c r="N8" s="15">
        <v>2100</v>
      </c>
      <c r="O8" s="15">
        <v>300</v>
      </c>
      <c r="P8" s="15">
        <v>0</v>
      </c>
      <c r="Q8" s="15">
        <v>0</v>
      </c>
      <c r="R8" s="15">
        <v>0</v>
      </c>
      <c r="S8" s="15">
        <v>-2</v>
      </c>
      <c r="T8" s="15">
        <v>-2</v>
      </c>
      <c r="U8" s="15">
        <v>-2</v>
      </c>
      <c r="V8" s="15">
        <v>-2</v>
      </c>
      <c r="W8" s="15">
        <v>-2</v>
      </c>
      <c r="X8" s="15"/>
      <c r="Y8" s="15">
        <v>65200</v>
      </c>
      <c r="Z8" s="15">
        <v>40800</v>
      </c>
      <c r="AA8" s="15">
        <v>34100</v>
      </c>
      <c r="AB8" s="15">
        <v>19300</v>
      </c>
      <c r="AC8" s="15">
        <v>1100</v>
      </c>
      <c r="AD8" s="15">
        <v>45400</v>
      </c>
      <c r="AE8" s="15">
        <v>34400</v>
      </c>
      <c r="AF8" s="15">
        <v>20600</v>
      </c>
      <c r="AG8" s="15">
        <v>1600</v>
      </c>
      <c r="AH8" s="15">
        <v>300</v>
      </c>
      <c r="AI8" s="15"/>
      <c r="AJ8" s="15">
        <v>2200</v>
      </c>
      <c r="AK8" s="15">
        <v>700</v>
      </c>
      <c r="AL8" s="15">
        <v>200</v>
      </c>
      <c r="AM8" s="15">
        <v>100</v>
      </c>
      <c r="AN8" s="15">
        <v>0</v>
      </c>
      <c r="AO8" s="15">
        <v>1800</v>
      </c>
      <c r="AP8" s="15">
        <v>500</v>
      </c>
      <c r="AQ8" s="15">
        <v>200</v>
      </c>
      <c r="AR8" s="15">
        <v>100</v>
      </c>
      <c r="AS8" s="15">
        <v>0</v>
      </c>
    </row>
    <row r="9" spans="1:45" s="13" customFormat="1" ht="12.75">
      <c r="A9" s="1" t="s">
        <v>56</v>
      </c>
      <c r="B9" s="16">
        <v>1561400</v>
      </c>
      <c r="C9" s="15">
        <v>30200</v>
      </c>
      <c r="D9" s="15">
        <v>17600</v>
      </c>
      <c r="E9" s="15">
        <v>5400</v>
      </c>
      <c r="F9" s="15">
        <v>1300</v>
      </c>
      <c r="G9" s="15">
        <v>200</v>
      </c>
      <c r="H9" s="15">
        <v>31300</v>
      </c>
      <c r="I9" s="15">
        <v>12300</v>
      </c>
      <c r="J9" s="15">
        <v>4300</v>
      </c>
      <c r="K9" s="15">
        <v>900</v>
      </c>
      <c r="L9" s="15">
        <v>100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5">
        <v>134400</v>
      </c>
      <c r="Z9" s="15">
        <v>64900</v>
      </c>
      <c r="AA9" s="15">
        <v>15700</v>
      </c>
      <c r="AB9" s="15">
        <v>2500</v>
      </c>
      <c r="AC9" s="15">
        <v>200</v>
      </c>
      <c r="AD9" s="15">
        <v>76600</v>
      </c>
      <c r="AE9" s="15">
        <v>38600</v>
      </c>
      <c r="AF9" s="15">
        <v>7700</v>
      </c>
      <c r="AG9" s="15">
        <v>400</v>
      </c>
      <c r="AH9" s="15">
        <v>100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s="13" customFormat="1" ht="12.75">
      <c r="A10" s="2" t="s">
        <v>39</v>
      </c>
      <c r="B10" s="18">
        <v>429428</v>
      </c>
      <c r="C10" s="15">
        <v>25100</v>
      </c>
      <c r="D10" s="15">
        <v>16000</v>
      </c>
      <c r="E10" s="15">
        <v>25000</v>
      </c>
      <c r="F10" s="15">
        <v>16300</v>
      </c>
      <c r="G10" s="15">
        <v>15200</v>
      </c>
      <c r="H10" s="15">
        <v>700</v>
      </c>
      <c r="I10" s="15">
        <v>26900</v>
      </c>
      <c r="J10" s="15">
        <v>8700</v>
      </c>
      <c r="K10" s="15">
        <v>3900</v>
      </c>
      <c r="L10" s="15">
        <v>3400</v>
      </c>
      <c r="M10" s="15"/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/>
      <c r="Y10" s="15">
        <v>60300</v>
      </c>
      <c r="Z10" s="15">
        <v>123300</v>
      </c>
      <c r="AA10" s="15">
        <v>97800</v>
      </c>
      <c r="AB10" s="15">
        <v>75200</v>
      </c>
      <c r="AC10" s="15">
        <v>13100</v>
      </c>
      <c r="AD10" s="15">
        <v>4900</v>
      </c>
      <c r="AE10" s="15">
        <v>113200</v>
      </c>
      <c r="AF10" s="15">
        <v>88400</v>
      </c>
      <c r="AG10" s="15">
        <v>35100</v>
      </c>
      <c r="AH10" s="15">
        <v>200</v>
      </c>
      <c r="AI10" s="15"/>
      <c r="AJ10" s="15">
        <v>1400</v>
      </c>
      <c r="AK10" s="15">
        <v>700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</row>
    <row r="11" spans="1:45" s="13" customFormat="1" ht="12.75">
      <c r="A11" s="1" t="s">
        <v>50</v>
      </c>
      <c r="B11" s="16">
        <v>2413300</v>
      </c>
      <c r="C11" s="15">
        <v>26200</v>
      </c>
      <c r="D11" s="15">
        <v>17200</v>
      </c>
      <c r="E11" s="15">
        <v>8100</v>
      </c>
      <c r="F11" s="15">
        <v>2700</v>
      </c>
      <c r="G11" s="15">
        <v>1300</v>
      </c>
      <c r="H11" s="15">
        <v>24100</v>
      </c>
      <c r="I11" s="15">
        <v>15000</v>
      </c>
      <c r="J11" s="15">
        <v>6100</v>
      </c>
      <c r="K11" s="15">
        <v>2200</v>
      </c>
      <c r="L11" s="15">
        <v>1000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5">
        <v>111700</v>
      </c>
      <c r="Z11" s="15">
        <v>39400</v>
      </c>
      <c r="AA11" s="15">
        <v>34200</v>
      </c>
      <c r="AB11" s="15">
        <v>9400</v>
      </c>
      <c r="AC11" s="15">
        <v>400</v>
      </c>
      <c r="AD11" s="15">
        <v>43300</v>
      </c>
      <c r="AE11" s="15">
        <v>30700</v>
      </c>
      <c r="AF11" s="15">
        <v>9300</v>
      </c>
      <c r="AG11" s="15">
        <v>400</v>
      </c>
      <c r="AH11" s="15">
        <v>0</v>
      </c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s="13" customFormat="1" ht="12.75">
      <c r="A12" s="2" t="s">
        <v>45</v>
      </c>
      <c r="B12" s="19">
        <v>508886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>
        <v>-2</v>
      </c>
      <c r="O12" s="15">
        <v>-2</v>
      </c>
      <c r="P12" s="15">
        <v>-2</v>
      </c>
      <c r="Q12" s="15">
        <v>-2</v>
      </c>
      <c r="R12" s="15">
        <v>-2</v>
      </c>
      <c r="S12" s="15">
        <v>-2</v>
      </c>
      <c r="T12" s="15">
        <v>-2</v>
      </c>
      <c r="U12" s="15">
        <v>-2</v>
      </c>
      <c r="V12" s="15">
        <v>-2</v>
      </c>
      <c r="W12" s="15">
        <v>-2</v>
      </c>
      <c r="X12" s="15"/>
      <c r="Y12" s="15">
        <v>119200</v>
      </c>
      <c r="Z12" s="15">
        <v>39000</v>
      </c>
      <c r="AA12" s="15">
        <v>14100</v>
      </c>
      <c r="AB12" s="15">
        <v>3000</v>
      </c>
      <c r="AC12" s="15">
        <v>1300</v>
      </c>
      <c r="AD12" s="15">
        <v>75600</v>
      </c>
      <c r="AE12" s="15">
        <v>23700</v>
      </c>
      <c r="AF12" s="15">
        <v>4800</v>
      </c>
      <c r="AG12" s="15">
        <v>1900</v>
      </c>
      <c r="AH12" s="15">
        <v>500</v>
      </c>
      <c r="AI12" s="15"/>
      <c r="AJ12" s="15">
        <v>100</v>
      </c>
      <c r="AK12" s="15">
        <v>100</v>
      </c>
      <c r="AL12" s="15">
        <v>100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</row>
    <row r="13" spans="1:45" s="13" customFormat="1" ht="12.75">
      <c r="A13" s="2" t="s">
        <v>44</v>
      </c>
      <c r="B13" s="19">
        <v>1018849</v>
      </c>
      <c r="C13" s="15">
        <v>13200</v>
      </c>
      <c r="D13" s="15">
        <v>6100</v>
      </c>
      <c r="E13" s="15">
        <v>2600</v>
      </c>
      <c r="F13" s="15">
        <v>600</v>
      </c>
      <c r="G13" s="15">
        <v>200</v>
      </c>
      <c r="H13" s="15">
        <v>10500</v>
      </c>
      <c r="I13" s="15">
        <v>4600</v>
      </c>
      <c r="J13" s="15">
        <v>2000</v>
      </c>
      <c r="K13" s="15">
        <v>500</v>
      </c>
      <c r="L13" s="15">
        <v>200</v>
      </c>
      <c r="M13" s="15"/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/>
      <c r="Y13" s="15">
        <v>241200</v>
      </c>
      <c r="Z13" s="15">
        <v>113000</v>
      </c>
      <c r="AA13" s="15">
        <v>22400</v>
      </c>
      <c r="AB13" s="15">
        <v>10900</v>
      </c>
      <c r="AC13" s="15">
        <v>4800</v>
      </c>
      <c r="AD13" s="15">
        <v>139000</v>
      </c>
      <c r="AE13" s="15">
        <v>26000</v>
      </c>
      <c r="AF13" s="15">
        <v>12500</v>
      </c>
      <c r="AG13" s="15">
        <v>3200</v>
      </c>
      <c r="AH13" s="15">
        <v>0</v>
      </c>
      <c r="AI13" s="15"/>
      <c r="AJ13" s="15">
        <v>1600</v>
      </c>
      <c r="AK13" s="15">
        <v>700</v>
      </c>
      <c r="AL13" s="15">
        <v>100</v>
      </c>
      <c r="AM13" s="15">
        <v>100</v>
      </c>
      <c r="AN13" s="15">
        <v>0</v>
      </c>
      <c r="AO13" s="15">
        <v>700</v>
      </c>
      <c r="AP13" s="15">
        <v>100</v>
      </c>
      <c r="AQ13" s="15">
        <v>100</v>
      </c>
      <c r="AR13" s="15">
        <v>0</v>
      </c>
      <c r="AS13" s="15">
        <v>0</v>
      </c>
    </row>
    <row r="14" spans="1:45" s="13" customFormat="1" ht="12.75">
      <c r="A14" s="2" t="s">
        <v>48</v>
      </c>
      <c r="B14" s="18">
        <v>1460378</v>
      </c>
      <c r="C14" s="15">
        <v>46400</v>
      </c>
      <c r="D14" s="15">
        <v>27300</v>
      </c>
      <c r="E14" s="15">
        <v>18000</v>
      </c>
      <c r="F14" s="15">
        <v>11000</v>
      </c>
      <c r="G14" s="15">
        <v>13500</v>
      </c>
      <c r="H14" s="15">
        <v>60700</v>
      </c>
      <c r="I14" s="15">
        <v>26000</v>
      </c>
      <c r="J14" s="15">
        <v>16300</v>
      </c>
      <c r="K14" s="15">
        <v>10300</v>
      </c>
      <c r="L14" s="15">
        <v>11500</v>
      </c>
      <c r="M14" s="15"/>
      <c r="N14" s="15">
        <v>1200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/>
      <c r="Y14" s="15">
        <v>174900</v>
      </c>
      <c r="Z14" s="15">
        <v>288200</v>
      </c>
      <c r="AA14" s="15">
        <v>316500</v>
      </c>
      <c r="AB14" s="15">
        <v>199400</v>
      </c>
      <c r="AC14" s="15">
        <v>87000</v>
      </c>
      <c r="AD14" s="15">
        <v>23400</v>
      </c>
      <c r="AE14" s="15">
        <v>347000</v>
      </c>
      <c r="AF14" s="15">
        <v>230200</v>
      </c>
      <c r="AG14" s="15">
        <v>106900</v>
      </c>
      <c r="AH14" s="15">
        <v>11900</v>
      </c>
      <c r="AI14" s="15"/>
      <c r="AJ14" s="15">
        <v>-2</v>
      </c>
      <c r="AK14" s="15">
        <v>-2</v>
      </c>
      <c r="AL14" s="15">
        <v>-2</v>
      </c>
      <c r="AM14" s="15">
        <v>-2</v>
      </c>
      <c r="AN14" s="15">
        <v>-2</v>
      </c>
      <c r="AO14" s="15">
        <v>-2</v>
      </c>
      <c r="AP14" s="15">
        <v>-2</v>
      </c>
      <c r="AQ14" s="15">
        <v>-2</v>
      </c>
      <c r="AR14" s="15">
        <v>-2</v>
      </c>
      <c r="AS14" s="15">
        <v>-2</v>
      </c>
    </row>
    <row r="15" spans="1:45" s="13" customFormat="1" ht="12.75">
      <c r="A15" s="2" t="s">
        <v>33</v>
      </c>
      <c r="B15" s="19">
        <v>1434400</v>
      </c>
      <c r="C15" s="15">
        <v>49800</v>
      </c>
      <c r="D15" s="15">
        <v>32400</v>
      </c>
      <c r="E15" s="15">
        <v>13200</v>
      </c>
      <c r="F15" s="15">
        <v>8000</v>
      </c>
      <c r="G15" s="15">
        <v>5600</v>
      </c>
      <c r="H15" s="15">
        <v>44800</v>
      </c>
      <c r="I15" s="15">
        <v>24700</v>
      </c>
      <c r="J15" s="15">
        <v>10700</v>
      </c>
      <c r="K15" s="15">
        <v>7800</v>
      </c>
      <c r="L15" s="15">
        <v>3500</v>
      </c>
      <c r="M15" s="15"/>
      <c r="N15" s="15">
        <v>11600</v>
      </c>
      <c r="O15" s="15">
        <v>3500</v>
      </c>
      <c r="P15" s="15">
        <v>900</v>
      </c>
      <c r="Q15" s="15">
        <v>0</v>
      </c>
      <c r="R15" s="15">
        <v>0</v>
      </c>
      <c r="S15" s="15">
        <v>5000</v>
      </c>
      <c r="T15" s="15">
        <v>1500</v>
      </c>
      <c r="U15" s="15">
        <v>0</v>
      </c>
      <c r="V15" s="15">
        <v>0</v>
      </c>
      <c r="W15" s="15">
        <v>0</v>
      </c>
      <c r="X15" s="15"/>
      <c r="Y15" s="15">
        <v>306900</v>
      </c>
      <c r="Z15" s="15">
        <v>292200</v>
      </c>
      <c r="AA15" s="15">
        <v>208800</v>
      </c>
      <c r="AB15" s="15">
        <v>200400</v>
      </c>
      <c r="AC15" s="15">
        <v>32000</v>
      </c>
      <c r="AD15" s="15">
        <v>307100</v>
      </c>
      <c r="AE15" s="15">
        <v>225000</v>
      </c>
      <c r="AF15" s="15">
        <v>186100</v>
      </c>
      <c r="AG15" s="15">
        <v>39200</v>
      </c>
      <c r="AH15" s="15">
        <v>1200</v>
      </c>
      <c r="AI15" s="15"/>
      <c r="AJ15" s="15">
        <v>6500</v>
      </c>
      <c r="AK15" s="15">
        <v>2000</v>
      </c>
      <c r="AL15" s="15">
        <v>500</v>
      </c>
      <c r="AM15" s="15">
        <v>0</v>
      </c>
      <c r="AN15" s="15">
        <v>0</v>
      </c>
      <c r="AO15" s="15">
        <v>2500</v>
      </c>
      <c r="AP15" s="15">
        <v>1000</v>
      </c>
      <c r="AQ15" s="15">
        <v>300</v>
      </c>
      <c r="AR15" s="15">
        <v>0</v>
      </c>
      <c r="AS15" s="15">
        <v>0</v>
      </c>
    </row>
    <row r="16" spans="1:45" s="13" customFormat="1" ht="12.75">
      <c r="A16" s="1" t="s">
        <v>54</v>
      </c>
      <c r="B16" s="16">
        <v>2447690</v>
      </c>
      <c r="C16" s="15">
        <v>13800</v>
      </c>
      <c r="D16" s="15">
        <v>7300</v>
      </c>
      <c r="E16" s="15">
        <v>3800</v>
      </c>
      <c r="F16" s="15">
        <v>3100</v>
      </c>
      <c r="G16" s="15">
        <v>500</v>
      </c>
      <c r="H16" s="15">
        <v>12800</v>
      </c>
      <c r="I16" s="15">
        <v>6800</v>
      </c>
      <c r="J16" s="15">
        <v>2600</v>
      </c>
      <c r="K16" s="15">
        <v>2800</v>
      </c>
      <c r="L16" s="15">
        <v>200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5">
        <v>69000</v>
      </c>
      <c r="Z16" s="15">
        <v>23600</v>
      </c>
      <c r="AA16" s="15">
        <v>17500</v>
      </c>
      <c r="AB16" s="15">
        <v>3700</v>
      </c>
      <c r="AC16" s="15">
        <v>100</v>
      </c>
      <c r="AD16" s="15">
        <v>25000</v>
      </c>
      <c r="AE16" s="15">
        <v>17900</v>
      </c>
      <c r="AF16" s="15">
        <v>6500</v>
      </c>
      <c r="AG16" s="15">
        <v>200</v>
      </c>
      <c r="AH16" s="15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s="13" customFormat="1" ht="12.75">
      <c r="A17" s="2" t="s">
        <v>36</v>
      </c>
      <c r="B17" s="19">
        <v>326932</v>
      </c>
      <c r="C17" s="15">
        <v>22200</v>
      </c>
      <c r="D17" s="15">
        <v>12100</v>
      </c>
      <c r="E17" s="15">
        <v>4300</v>
      </c>
      <c r="F17" s="15">
        <v>1800</v>
      </c>
      <c r="G17" s="15">
        <v>1300</v>
      </c>
      <c r="H17" s="15">
        <v>19200</v>
      </c>
      <c r="I17" s="15">
        <v>8200</v>
      </c>
      <c r="J17" s="15">
        <v>3900</v>
      </c>
      <c r="K17" s="15">
        <v>1600</v>
      </c>
      <c r="L17" s="15">
        <v>800</v>
      </c>
      <c r="M17" s="15"/>
      <c r="N17" s="15">
        <v>100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/>
      <c r="Y17" s="15">
        <v>78500</v>
      </c>
      <c r="Z17" s="15">
        <v>113100</v>
      </c>
      <c r="AA17" s="15">
        <v>62400</v>
      </c>
      <c r="AB17" s="15">
        <v>13200</v>
      </c>
      <c r="AC17" s="15">
        <v>800</v>
      </c>
      <c r="AD17" s="15">
        <v>113400</v>
      </c>
      <c r="AE17" s="15">
        <v>51500</v>
      </c>
      <c r="AF17" s="15">
        <v>8700</v>
      </c>
      <c r="AG17" s="15">
        <v>600</v>
      </c>
      <c r="AH17" s="15">
        <v>200</v>
      </c>
      <c r="AI17" s="15"/>
      <c r="AJ17" s="15">
        <v>1100</v>
      </c>
      <c r="AK17" s="15">
        <v>100</v>
      </c>
      <c r="AL17" s="15">
        <v>0</v>
      </c>
      <c r="AM17" s="15">
        <v>0</v>
      </c>
      <c r="AN17" s="15">
        <v>0</v>
      </c>
      <c r="AO17" s="15">
        <v>200</v>
      </c>
      <c r="AP17" s="15">
        <v>0</v>
      </c>
      <c r="AQ17" s="15">
        <v>0</v>
      </c>
      <c r="AR17" s="15">
        <v>0</v>
      </c>
      <c r="AS17" s="15">
        <v>0</v>
      </c>
    </row>
    <row r="18" spans="1:45" s="13" customFormat="1" ht="12.75">
      <c r="A18" s="2" t="s">
        <v>43</v>
      </c>
      <c r="B18" s="19">
        <v>330611</v>
      </c>
      <c r="C18" s="15">
        <v>8200</v>
      </c>
      <c r="D18" s="15">
        <v>4600</v>
      </c>
      <c r="E18" s="15">
        <v>3600</v>
      </c>
      <c r="F18" s="15">
        <v>1700</v>
      </c>
      <c r="G18" s="15">
        <v>1600</v>
      </c>
      <c r="H18" s="15">
        <v>5900</v>
      </c>
      <c r="I18" s="15">
        <v>4300</v>
      </c>
      <c r="J18" s="15">
        <v>2900</v>
      </c>
      <c r="K18" s="15">
        <v>1900</v>
      </c>
      <c r="L18" s="15">
        <v>800</v>
      </c>
      <c r="M18" s="15"/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/>
      <c r="Y18" s="15">
        <v>93600</v>
      </c>
      <c r="Z18" s="15">
        <v>69800</v>
      </c>
      <c r="AA18" s="15">
        <v>46700</v>
      </c>
      <c r="AB18" s="15">
        <v>23000</v>
      </c>
      <c r="AC18" s="15">
        <v>1000</v>
      </c>
      <c r="AD18" s="15">
        <v>65500</v>
      </c>
      <c r="AE18" s="15">
        <v>41300</v>
      </c>
      <c r="AF18" s="15">
        <v>4200</v>
      </c>
      <c r="AG18" s="15">
        <v>600</v>
      </c>
      <c r="AH18" s="15">
        <v>0</v>
      </c>
      <c r="AI18" s="15"/>
      <c r="AJ18" s="15">
        <v>200</v>
      </c>
      <c r="AK18" s="15">
        <v>0</v>
      </c>
      <c r="AL18" s="15">
        <v>0</v>
      </c>
      <c r="AM18" s="15">
        <v>0</v>
      </c>
      <c r="AN18" s="15">
        <v>0</v>
      </c>
      <c r="AO18" s="15">
        <v>200</v>
      </c>
      <c r="AP18" s="15">
        <v>0</v>
      </c>
      <c r="AQ18" s="15">
        <v>0</v>
      </c>
      <c r="AR18" s="15">
        <v>0</v>
      </c>
      <c r="AS18" s="15">
        <v>0</v>
      </c>
    </row>
    <row r="19" spans="1:45" s="13" customFormat="1" ht="12.75">
      <c r="A19" s="2" t="s">
        <v>41</v>
      </c>
      <c r="B19" s="20">
        <v>576453</v>
      </c>
      <c r="C19" s="15">
        <v>15300</v>
      </c>
      <c r="D19" s="15">
        <v>6400</v>
      </c>
      <c r="E19" s="15">
        <v>100</v>
      </c>
      <c r="F19" s="15">
        <v>0</v>
      </c>
      <c r="G19" s="15">
        <v>0</v>
      </c>
      <c r="H19" s="15">
        <v>0</v>
      </c>
      <c r="I19" s="15">
        <v>700</v>
      </c>
      <c r="J19" s="15">
        <v>0</v>
      </c>
      <c r="K19" s="15">
        <v>0</v>
      </c>
      <c r="L19" s="15">
        <v>0</v>
      </c>
      <c r="M19" s="15"/>
      <c r="N19" s="15">
        <v>4400</v>
      </c>
      <c r="O19" s="15">
        <v>500</v>
      </c>
      <c r="P19" s="15">
        <v>100</v>
      </c>
      <c r="Q19" s="15">
        <v>0</v>
      </c>
      <c r="R19" s="15">
        <v>0</v>
      </c>
      <c r="S19" s="15">
        <v>0</v>
      </c>
      <c r="T19" s="15">
        <v>400</v>
      </c>
      <c r="U19" s="15">
        <v>100</v>
      </c>
      <c r="V19" s="15">
        <v>0</v>
      </c>
      <c r="W19" s="15">
        <v>0</v>
      </c>
      <c r="X19" s="15"/>
      <c r="Y19" s="15">
        <v>141900</v>
      </c>
      <c r="Z19" s="15">
        <v>97800</v>
      </c>
      <c r="AA19" s="15">
        <v>76400</v>
      </c>
      <c r="AB19" s="15">
        <v>16900</v>
      </c>
      <c r="AC19" s="15">
        <v>0</v>
      </c>
      <c r="AD19" s="15">
        <v>0</v>
      </c>
      <c r="AE19" s="15">
        <v>62500</v>
      </c>
      <c r="AF19" s="15">
        <v>23600</v>
      </c>
      <c r="AG19" s="15">
        <v>0</v>
      </c>
      <c r="AH19" s="15">
        <v>0</v>
      </c>
      <c r="AI19" s="15"/>
      <c r="AJ19" s="15">
        <v>-2</v>
      </c>
      <c r="AK19" s="15">
        <v>-2</v>
      </c>
      <c r="AL19" s="15">
        <v>-2</v>
      </c>
      <c r="AM19" s="15">
        <v>-2</v>
      </c>
      <c r="AN19" s="15">
        <v>-2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</row>
    <row r="20" spans="1:45" s="13" customFormat="1" ht="12.75">
      <c r="A20" s="2" t="s">
        <v>32</v>
      </c>
      <c r="B20" s="18">
        <v>941351</v>
      </c>
      <c r="C20" s="15">
        <v>25200</v>
      </c>
      <c r="D20" s="15">
        <v>15000</v>
      </c>
      <c r="E20" s="15">
        <v>13600</v>
      </c>
      <c r="F20" s="15">
        <v>7700</v>
      </c>
      <c r="G20" s="15">
        <v>8500</v>
      </c>
      <c r="H20" s="15">
        <v>21700</v>
      </c>
      <c r="I20" s="15">
        <v>13100</v>
      </c>
      <c r="J20" s="15">
        <v>13200</v>
      </c>
      <c r="K20" s="15">
        <v>7600</v>
      </c>
      <c r="L20" s="15">
        <v>5900</v>
      </c>
      <c r="M20" s="15"/>
      <c r="N20" s="15">
        <v>12400</v>
      </c>
      <c r="O20" s="15">
        <v>300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/>
      <c r="Y20" s="15">
        <v>215300</v>
      </c>
      <c r="Z20" s="15">
        <v>156600</v>
      </c>
      <c r="AA20" s="15">
        <v>106200</v>
      </c>
      <c r="AB20" s="15">
        <v>30500</v>
      </c>
      <c r="AC20" s="15">
        <v>5400</v>
      </c>
      <c r="AD20" s="15">
        <v>164100</v>
      </c>
      <c r="AE20" s="15">
        <v>97500</v>
      </c>
      <c r="AF20" s="15">
        <v>26800</v>
      </c>
      <c r="AG20" s="15">
        <v>6700</v>
      </c>
      <c r="AH20" s="15">
        <v>100</v>
      </c>
      <c r="AI20" s="15"/>
      <c r="AJ20" s="15">
        <v>1800</v>
      </c>
      <c r="AK20" s="15">
        <v>900</v>
      </c>
      <c r="AL20" s="15">
        <v>100</v>
      </c>
      <c r="AM20" s="15">
        <v>400</v>
      </c>
      <c r="AN20" s="15">
        <v>0</v>
      </c>
      <c r="AO20" s="15">
        <v>900</v>
      </c>
      <c r="AP20" s="15">
        <v>400</v>
      </c>
      <c r="AQ20" s="15">
        <v>200</v>
      </c>
      <c r="AR20" s="15">
        <v>300</v>
      </c>
      <c r="AS20" s="15">
        <v>0</v>
      </c>
    </row>
    <row r="21" spans="1:45" s="13" customFormat="1" ht="12.75">
      <c r="A21" s="2" t="s">
        <v>42</v>
      </c>
      <c r="B21" s="21">
        <v>269724</v>
      </c>
      <c r="C21" s="15">
        <v>9000</v>
      </c>
      <c r="D21" s="15">
        <v>8300</v>
      </c>
      <c r="E21" s="15">
        <v>5900</v>
      </c>
      <c r="F21" s="15">
        <v>1600</v>
      </c>
      <c r="G21" s="15">
        <v>600</v>
      </c>
      <c r="H21" s="15">
        <v>8700</v>
      </c>
      <c r="I21" s="15">
        <v>6300</v>
      </c>
      <c r="J21" s="15">
        <v>5200</v>
      </c>
      <c r="K21" s="15">
        <v>1000</v>
      </c>
      <c r="L21" s="15">
        <v>500</v>
      </c>
      <c r="M21" s="15"/>
      <c r="N21" s="15">
        <v>-2</v>
      </c>
      <c r="O21" s="15">
        <v>-2</v>
      </c>
      <c r="P21" s="15">
        <v>-2</v>
      </c>
      <c r="Q21" s="15">
        <v>-2</v>
      </c>
      <c r="R21" s="15">
        <v>-2</v>
      </c>
      <c r="S21" s="15">
        <v>-2</v>
      </c>
      <c r="T21" s="15">
        <v>-2</v>
      </c>
      <c r="U21" s="15">
        <v>-2</v>
      </c>
      <c r="V21" s="15">
        <v>-2</v>
      </c>
      <c r="W21" s="15">
        <v>-2</v>
      </c>
      <c r="X21" s="15"/>
      <c r="Y21" s="15">
        <v>59600</v>
      </c>
      <c r="Z21" s="15">
        <v>70900</v>
      </c>
      <c r="AA21" s="15">
        <v>41300</v>
      </c>
      <c r="AB21" s="15">
        <v>28500</v>
      </c>
      <c r="AC21" s="15">
        <v>9300</v>
      </c>
      <c r="AD21" s="15">
        <v>65700</v>
      </c>
      <c r="AE21" s="15">
        <v>39300</v>
      </c>
      <c r="AF21" s="15">
        <v>26000</v>
      </c>
      <c r="AG21" s="15">
        <v>5000</v>
      </c>
      <c r="AH21" s="15">
        <v>200</v>
      </c>
      <c r="AI21" s="15"/>
      <c r="AJ21" s="15">
        <v>2200</v>
      </c>
      <c r="AK21" s="15">
        <v>1200</v>
      </c>
      <c r="AL21" s="15">
        <v>800</v>
      </c>
      <c r="AM21" s="15">
        <v>200</v>
      </c>
      <c r="AN21" s="15">
        <v>0</v>
      </c>
      <c r="AO21" s="15">
        <v>1000</v>
      </c>
      <c r="AP21" s="15">
        <v>900</v>
      </c>
      <c r="AQ21" s="15">
        <v>100</v>
      </c>
      <c r="AR21" s="15">
        <v>0</v>
      </c>
      <c r="AS21" s="15">
        <v>0</v>
      </c>
    </row>
    <row r="22" spans="1:45" s="13" customFormat="1" ht="12.75">
      <c r="A22" s="1" t="s">
        <v>55</v>
      </c>
      <c r="B22" s="16">
        <v>8674560</v>
      </c>
      <c r="C22" s="15">
        <v>421700</v>
      </c>
      <c r="D22" s="15">
        <v>225000</v>
      </c>
      <c r="E22" s="15">
        <v>126100</v>
      </c>
      <c r="F22" s="15">
        <v>51700</v>
      </c>
      <c r="G22" s="15">
        <v>18000</v>
      </c>
      <c r="H22" s="15">
        <v>354200</v>
      </c>
      <c r="I22" s="15">
        <v>183000</v>
      </c>
      <c r="J22" s="15">
        <v>97000</v>
      </c>
      <c r="K22" s="15">
        <v>40000</v>
      </c>
      <c r="L22" s="15">
        <v>10500</v>
      </c>
      <c r="M22" s="17"/>
      <c r="N22" s="15">
        <v>62000</v>
      </c>
      <c r="O22" s="15">
        <v>28200</v>
      </c>
      <c r="P22" s="15">
        <v>7300</v>
      </c>
      <c r="Q22" s="15">
        <v>300</v>
      </c>
      <c r="R22" s="15">
        <v>0</v>
      </c>
      <c r="S22" s="15">
        <v>24200</v>
      </c>
      <c r="T22" s="15">
        <v>3800</v>
      </c>
      <c r="U22" s="15">
        <v>100</v>
      </c>
      <c r="V22" s="15">
        <v>0</v>
      </c>
      <c r="W22" s="15">
        <v>0</v>
      </c>
      <c r="X22" s="17"/>
      <c r="Y22" s="15">
        <v>1963100</v>
      </c>
      <c r="Z22" s="15">
        <v>1694100</v>
      </c>
      <c r="AA22" s="15">
        <v>1423800</v>
      </c>
      <c r="AB22" s="15">
        <v>400000</v>
      </c>
      <c r="AC22" s="15">
        <v>25400</v>
      </c>
      <c r="AD22" s="15">
        <v>1586500</v>
      </c>
      <c r="AE22" s="15">
        <v>1535300</v>
      </c>
      <c r="AF22" s="15">
        <v>614200</v>
      </c>
      <c r="AG22" s="15">
        <v>49000</v>
      </c>
      <c r="AH22" s="15">
        <v>4300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s="13" customFormat="1" ht="12.75">
      <c r="A23" s="2" t="s">
        <v>37</v>
      </c>
      <c r="B23" s="19">
        <v>286126</v>
      </c>
      <c r="C23" s="15">
        <v>4400</v>
      </c>
      <c r="D23" s="15">
        <v>1700</v>
      </c>
      <c r="E23" s="15">
        <v>600</v>
      </c>
      <c r="F23" s="15">
        <v>100</v>
      </c>
      <c r="G23" s="15">
        <v>0</v>
      </c>
      <c r="H23" s="15">
        <v>2700</v>
      </c>
      <c r="I23" s="15">
        <v>800</v>
      </c>
      <c r="J23" s="15">
        <v>400</v>
      </c>
      <c r="K23" s="15">
        <v>0</v>
      </c>
      <c r="L23" s="15">
        <v>0</v>
      </c>
      <c r="M23" s="15"/>
      <c r="N23" s="15">
        <v>400</v>
      </c>
      <c r="O23" s="15">
        <v>300</v>
      </c>
      <c r="P23" s="15">
        <v>100</v>
      </c>
      <c r="Q23" s="15">
        <v>0</v>
      </c>
      <c r="R23" s="15">
        <v>0</v>
      </c>
      <c r="S23" s="15">
        <v>400</v>
      </c>
      <c r="T23" s="15">
        <v>100</v>
      </c>
      <c r="U23" s="15">
        <v>0</v>
      </c>
      <c r="V23" s="15">
        <v>0</v>
      </c>
      <c r="W23" s="15">
        <v>0</v>
      </c>
      <c r="X23" s="15"/>
      <c r="Y23" s="15">
        <v>65200</v>
      </c>
      <c r="Z23" s="15">
        <v>51800</v>
      </c>
      <c r="AA23" s="15">
        <v>20000</v>
      </c>
      <c r="AB23" s="15">
        <v>1000</v>
      </c>
      <c r="AC23" s="15">
        <v>0</v>
      </c>
      <c r="AD23" s="15">
        <v>57500</v>
      </c>
      <c r="AE23" s="15">
        <v>19900</v>
      </c>
      <c r="AF23" s="15">
        <v>1000</v>
      </c>
      <c r="AG23" s="15">
        <v>0</v>
      </c>
      <c r="AH23" s="15">
        <v>0</v>
      </c>
      <c r="AI23" s="15"/>
      <c r="AJ23" s="15">
        <v>100</v>
      </c>
      <c r="AK23" s="15">
        <v>0</v>
      </c>
      <c r="AL23" s="15">
        <v>0</v>
      </c>
      <c r="AM23" s="15">
        <v>0</v>
      </c>
      <c r="AN23" s="15">
        <v>0</v>
      </c>
      <c r="AO23" s="15">
        <v>-2</v>
      </c>
      <c r="AP23" s="15">
        <v>-2</v>
      </c>
      <c r="AQ23" s="15">
        <v>-2</v>
      </c>
      <c r="AR23" s="15">
        <v>-2</v>
      </c>
      <c r="AS23" s="15">
        <v>-2</v>
      </c>
    </row>
    <row r="24" spans="1:45" s="13" customFormat="1" ht="12.75">
      <c r="A24" s="2" t="s">
        <v>49</v>
      </c>
      <c r="B24" s="19">
        <v>389283</v>
      </c>
      <c r="C24" s="15">
        <v>38300</v>
      </c>
      <c r="D24" s="15">
        <v>31400</v>
      </c>
      <c r="E24" s="15">
        <v>17000</v>
      </c>
      <c r="F24" s="15">
        <v>5900</v>
      </c>
      <c r="G24" s="15">
        <v>4300</v>
      </c>
      <c r="H24" s="15">
        <v>36400</v>
      </c>
      <c r="I24" s="15">
        <v>28600</v>
      </c>
      <c r="J24" s="15">
        <v>10600</v>
      </c>
      <c r="K24" s="15">
        <v>4700</v>
      </c>
      <c r="L24" s="15">
        <v>3400</v>
      </c>
      <c r="M24" s="15"/>
      <c r="N24" s="15">
        <v>-2</v>
      </c>
      <c r="O24" s="15">
        <v>-2</v>
      </c>
      <c r="P24" s="15">
        <v>-2</v>
      </c>
      <c r="Q24" s="15">
        <v>-2</v>
      </c>
      <c r="R24" s="15">
        <v>-2</v>
      </c>
      <c r="S24" s="15">
        <v>-2</v>
      </c>
      <c r="T24" s="15">
        <v>-2</v>
      </c>
      <c r="U24" s="15">
        <v>-2</v>
      </c>
      <c r="V24" s="15">
        <v>-2</v>
      </c>
      <c r="W24" s="15">
        <v>-2</v>
      </c>
      <c r="X24" s="15"/>
      <c r="Y24" s="15">
        <v>109500</v>
      </c>
      <c r="Z24" s="15">
        <v>145500</v>
      </c>
      <c r="AA24" s="15">
        <v>58100</v>
      </c>
      <c r="AB24" s="15">
        <v>30600</v>
      </c>
      <c r="AC24" s="15">
        <v>4600</v>
      </c>
      <c r="AD24" s="15">
        <v>114300</v>
      </c>
      <c r="AE24" s="15">
        <v>48600</v>
      </c>
      <c r="AF24" s="15">
        <v>20900</v>
      </c>
      <c r="AG24" s="15">
        <v>2800</v>
      </c>
      <c r="AH24" s="15">
        <v>0</v>
      </c>
      <c r="AI24" s="15"/>
      <c r="AJ24" s="15">
        <v>3600</v>
      </c>
      <c r="AK24" s="15">
        <v>2100</v>
      </c>
      <c r="AL24" s="15">
        <v>800</v>
      </c>
      <c r="AM24" s="15">
        <v>500</v>
      </c>
      <c r="AN24" s="15">
        <v>100</v>
      </c>
      <c r="AO24" s="15">
        <v>2200</v>
      </c>
      <c r="AP24" s="15">
        <v>1000</v>
      </c>
      <c r="AQ24" s="15">
        <v>700</v>
      </c>
      <c r="AR24" s="15">
        <v>100</v>
      </c>
      <c r="AS24" s="15">
        <v>0</v>
      </c>
    </row>
    <row r="25" spans="1:45" s="13" customFormat="1" ht="12.75">
      <c r="A25" s="1" t="s">
        <v>40</v>
      </c>
      <c r="B25" s="18">
        <v>280571</v>
      </c>
      <c r="C25" s="15">
        <v>23200</v>
      </c>
      <c r="D25" s="15">
        <v>15400</v>
      </c>
      <c r="E25" s="15">
        <v>8000</v>
      </c>
      <c r="F25" s="15">
        <v>4300</v>
      </c>
      <c r="G25" s="15">
        <v>2700</v>
      </c>
      <c r="H25" s="15">
        <v>0</v>
      </c>
      <c r="I25" s="15">
        <v>9500</v>
      </c>
      <c r="J25" s="15">
        <v>4000</v>
      </c>
      <c r="K25" s="15">
        <v>3900</v>
      </c>
      <c r="L25" s="15">
        <v>2400</v>
      </c>
      <c r="M25" s="15"/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/>
      <c r="Y25" s="15">
        <v>112600</v>
      </c>
      <c r="Z25" s="15">
        <v>93100</v>
      </c>
      <c r="AA25" s="15">
        <v>57400</v>
      </c>
      <c r="AB25" s="15">
        <v>34900</v>
      </c>
      <c r="AC25" s="15">
        <v>6300</v>
      </c>
      <c r="AD25" s="15">
        <v>8500</v>
      </c>
      <c r="AE25" s="15">
        <v>63700</v>
      </c>
      <c r="AF25" s="15">
        <v>47900</v>
      </c>
      <c r="AG25" s="15">
        <v>10100</v>
      </c>
      <c r="AH25" s="15">
        <v>3500</v>
      </c>
      <c r="AI25" s="15"/>
      <c r="AJ25" s="15">
        <v>2100</v>
      </c>
      <c r="AK25" s="15">
        <v>1200</v>
      </c>
      <c r="AL25" s="15">
        <v>300</v>
      </c>
      <c r="AM25" s="15">
        <v>0</v>
      </c>
      <c r="AN25" s="15">
        <v>0</v>
      </c>
      <c r="AO25" s="15">
        <v>0</v>
      </c>
      <c r="AP25" s="15">
        <v>1100</v>
      </c>
      <c r="AQ25" s="15">
        <v>200</v>
      </c>
      <c r="AR25" s="15">
        <v>0</v>
      </c>
      <c r="AS25" s="15">
        <v>0</v>
      </c>
    </row>
    <row r="26" spans="1:45" s="13" customFormat="1" ht="12.75">
      <c r="A26" s="1" t="s">
        <v>47</v>
      </c>
      <c r="B26" s="16">
        <v>1446320</v>
      </c>
      <c r="C26" s="15">
        <v>22900</v>
      </c>
      <c r="D26" s="15">
        <v>15600</v>
      </c>
      <c r="E26" s="15">
        <v>4500</v>
      </c>
      <c r="F26" s="15">
        <v>300</v>
      </c>
      <c r="G26" s="15">
        <v>0</v>
      </c>
      <c r="H26" s="15">
        <v>20000</v>
      </c>
      <c r="I26" s="15">
        <v>8800</v>
      </c>
      <c r="J26" s="15">
        <v>1300</v>
      </c>
      <c r="K26" s="15">
        <v>100</v>
      </c>
      <c r="L26" s="15">
        <v>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5">
        <v>110800</v>
      </c>
      <c r="Z26" s="15">
        <v>103100</v>
      </c>
      <c r="AA26" s="15">
        <v>58100</v>
      </c>
      <c r="AB26" s="15">
        <v>9800</v>
      </c>
      <c r="AC26" s="15">
        <v>300</v>
      </c>
      <c r="AD26" s="15">
        <v>108300</v>
      </c>
      <c r="AE26" s="15">
        <v>64100</v>
      </c>
      <c r="AF26" s="15">
        <v>16700</v>
      </c>
      <c r="AG26" s="15">
        <v>600</v>
      </c>
      <c r="AH26" s="15">
        <v>0</v>
      </c>
      <c r="AI26" s="17"/>
      <c r="AJ26" s="15">
        <v>1300</v>
      </c>
      <c r="AK26" s="15">
        <v>200</v>
      </c>
      <c r="AL26" s="15">
        <v>0</v>
      </c>
      <c r="AM26" s="15">
        <v>0</v>
      </c>
      <c r="AN26" s="15">
        <v>0</v>
      </c>
      <c r="AO26" s="15">
        <v>300</v>
      </c>
      <c r="AP26" s="15">
        <v>0</v>
      </c>
      <c r="AQ26" s="15">
        <v>0</v>
      </c>
      <c r="AR26" s="15">
        <v>0</v>
      </c>
      <c r="AS26" s="15">
        <v>0</v>
      </c>
    </row>
    <row r="27" spans="1:45" s="13" customFormat="1" ht="12.75">
      <c r="A27" s="2" t="s">
        <v>51</v>
      </c>
      <c r="B27" s="19">
        <v>547556</v>
      </c>
      <c r="C27" s="15">
        <v>32800</v>
      </c>
      <c r="D27" s="15">
        <v>34100</v>
      </c>
      <c r="E27" s="15">
        <v>37500</v>
      </c>
      <c r="F27" s="15">
        <v>9200</v>
      </c>
      <c r="G27" s="15">
        <v>700</v>
      </c>
      <c r="H27" s="15">
        <v>34700</v>
      </c>
      <c r="I27" s="15">
        <v>37300</v>
      </c>
      <c r="J27" s="15">
        <v>5800</v>
      </c>
      <c r="K27" s="15">
        <v>1600</v>
      </c>
      <c r="L27" s="15">
        <v>300</v>
      </c>
      <c r="M27" s="15"/>
      <c r="N27" s="15">
        <v>800</v>
      </c>
      <c r="O27" s="15">
        <v>100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/>
      <c r="Y27" s="15">
        <v>116000</v>
      </c>
      <c r="Z27" s="15">
        <v>84000</v>
      </c>
      <c r="AA27" s="15">
        <v>53500</v>
      </c>
      <c r="AB27" s="15">
        <v>30700</v>
      </c>
      <c r="AC27" s="15">
        <v>14800</v>
      </c>
      <c r="AD27" s="15">
        <v>90200</v>
      </c>
      <c r="AE27" s="15">
        <v>57300</v>
      </c>
      <c r="AF27" s="15">
        <v>32800</v>
      </c>
      <c r="AG27" s="15">
        <v>15800</v>
      </c>
      <c r="AH27" s="15">
        <v>1100</v>
      </c>
      <c r="AI27" s="15"/>
      <c r="AJ27" s="15">
        <v>400</v>
      </c>
      <c r="AK27" s="15">
        <v>100</v>
      </c>
      <c r="AL27" s="15">
        <v>0</v>
      </c>
      <c r="AM27" s="15">
        <v>0</v>
      </c>
      <c r="AN27" s="15">
        <v>0</v>
      </c>
      <c r="AO27" s="15">
        <v>100</v>
      </c>
      <c r="AP27" s="15">
        <v>0</v>
      </c>
      <c r="AQ27" s="15">
        <v>0</v>
      </c>
      <c r="AR27" s="15">
        <v>0</v>
      </c>
      <c r="AS27" s="15">
        <v>0</v>
      </c>
    </row>
    <row r="28" spans="1:45" s="13" customFormat="1" ht="12.75">
      <c r="A28" s="2" t="s">
        <v>34</v>
      </c>
      <c r="B28" s="18">
        <v>878392</v>
      </c>
      <c r="C28" s="15">
        <v>19600</v>
      </c>
      <c r="D28" s="15">
        <v>10200</v>
      </c>
      <c r="E28" s="15">
        <v>6600</v>
      </c>
      <c r="F28" s="15">
        <v>3300</v>
      </c>
      <c r="G28" s="15">
        <v>5100</v>
      </c>
      <c r="H28" s="15">
        <v>15900</v>
      </c>
      <c r="I28" s="15">
        <v>8500</v>
      </c>
      <c r="J28" s="15">
        <v>6200</v>
      </c>
      <c r="K28" s="15">
        <v>2300</v>
      </c>
      <c r="L28" s="15">
        <v>4600</v>
      </c>
      <c r="M28" s="15"/>
      <c r="N28" s="15">
        <v>39100</v>
      </c>
      <c r="O28" s="15">
        <v>11200</v>
      </c>
      <c r="P28" s="15">
        <v>500</v>
      </c>
      <c r="Q28" s="15">
        <v>0</v>
      </c>
      <c r="R28" s="15">
        <v>0</v>
      </c>
      <c r="S28" s="15">
        <v>8000</v>
      </c>
      <c r="T28" s="15">
        <v>500</v>
      </c>
      <c r="U28" s="15">
        <v>0</v>
      </c>
      <c r="V28" s="15">
        <v>0</v>
      </c>
      <c r="W28" s="15">
        <v>0</v>
      </c>
      <c r="X28" s="15"/>
      <c r="Y28" s="15">
        <v>114300</v>
      </c>
      <c r="Z28" s="15">
        <v>254600</v>
      </c>
      <c r="AA28" s="15">
        <v>140100</v>
      </c>
      <c r="AB28" s="15">
        <v>74400</v>
      </c>
      <c r="AC28" s="15">
        <v>11600</v>
      </c>
      <c r="AD28" s="15">
        <v>257800</v>
      </c>
      <c r="AE28" s="15">
        <v>140100</v>
      </c>
      <c r="AF28" s="15">
        <v>71300</v>
      </c>
      <c r="AG28" s="15">
        <v>14200</v>
      </c>
      <c r="AH28" s="15">
        <v>100</v>
      </c>
      <c r="AI28" s="15"/>
      <c r="AJ28" s="15">
        <v>900</v>
      </c>
      <c r="AK28" s="15">
        <v>300</v>
      </c>
      <c r="AL28" s="15">
        <v>200</v>
      </c>
      <c r="AM28" s="15">
        <v>0</v>
      </c>
      <c r="AN28" s="15">
        <v>0</v>
      </c>
      <c r="AO28" s="15">
        <v>300</v>
      </c>
      <c r="AP28" s="15">
        <v>100</v>
      </c>
      <c r="AQ28" s="15">
        <v>0</v>
      </c>
      <c r="AR28" s="15">
        <v>0</v>
      </c>
      <c r="AS28" s="15">
        <v>0</v>
      </c>
    </row>
    <row r="29" spans="1:45" s="13" customFormat="1" ht="12.75">
      <c r="A29" s="2" t="s">
        <v>38</v>
      </c>
      <c r="B29" s="18">
        <v>306939</v>
      </c>
      <c r="C29" s="15">
        <v>23500</v>
      </c>
      <c r="D29" s="15">
        <v>13900</v>
      </c>
      <c r="E29" s="15">
        <v>8600</v>
      </c>
      <c r="F29" s="15">
        <v>3500</v>
      </c>
      <c r="G29" s="15">
        <v>1500</v>
      </c>
      <c r="H29" s="15">
        <v>20300</v>
      </c>
      <c r="I29" s="15">
        <v>13500</v>
      </c>
      <c r="J29" s="15">
        <v>7400</v>
      </c>
      <c r="K29" s="15">
        <v>2900</v>
      </c>
      <c r="L29" s="15">
        <v>1100</v>
      </c>
      <c r="M29" s="15"/>
      <c r="N29" s="15">
        <v>100</v>
      </c>
      <c r="O29" s="15">
        <v>100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/>
      <c r="Y29" s="15">
        <v>74500</v>
      </c>
      <c r="Z29" s="15">
        <v>124600</v>
      </c>
      <c r="AA29" s="15">
        <v>53900</v>
      </c>
      <c r="AB29" s="15">
        <v>28000</v>
      </c>
      <c r="AC29" s="15">
        <v>1800</v>
      </c>
      <c r="AD29" s="15">
        <v>128000</v>
      </c>
      <c r="AE29" s="15">
        <v>60700</v>
      </c>
      <c r="AF29" s="15">
        <v>29600</v>
      </c>
      <c r="AG29" s="15">
        <v>2900</v>
      </c>
      <c r="AH29" s="15">
        <v>100</v>
      </c>
      <c r="AI29" s="15"/>
      <c r="AJ29" s="15">
        <v>200</v>
      </c>
      <c r="AK29" s="15">
        <v>0</v>
      </c>
      <c r="AL29" s="15">
        <v>0</v>
      </c>
      <c r="AM29" s="15">
        <v>0</v>
      </c>
      <c r="AN29" s="15">
        <v>0</v>
      </c>
      <c r="AO29" s="15">
        <v>100</v>
      </c>
      <c r="AP29" s="15">
        <v>0</v>
      </c>
      <c r="AQ29" s="15">
        <v>0</v>
      </c>
      <c r="AR29" s="15">
        <v>0</v>
      </c>
      <c r="AS29" s="15">
        <v>0</v>
      </c>
    </row>
    <row r="30" spans="1:45" s="25" customFormat="1" ht="12.75">
      <c r="A30" s="22" t="s">
        <v>14</v>
      </c>
      <c r="B30" s="23">
        <f aca="true" t="shared" si="0" ref="B30:L30">SUM(B5:B29)</f>
        <v>32633616</v>
      </c>
      <c r="C30" s="24">
        <f t="shared" si="0"/>
        <v>917900</v>
      </c>
      <c r="D30" s="24">
        <f t="shared" si="0"/>
        <v>545700</v>
      </c>
      <c r="E30" s="24">
        <f t="shared" si="0"/>
        <v>327800</v>
      </c>
      <c r="F30" s="24">
        <f t="shared" si="0"/>
        <v>139300</v>
      </c>
      <c r="G30" s="24">
        <f t="shared" si="0"/>
        <v>83500</v>
      </c>
      <c r="H30" s="24">
        <f t="shared" si="0"/>
        <v>767100</v>
      </c>
      <c r="I30" s="24">
        <f t="shared" si="0"/>
        <v>463800</v>
      </c>
      <c r="J30" s="24">
        <f t="shared" si="0"/>
        <v>220100</v>
      </c>
      <c r="K30" s="24">
        <f t="shared" si="0"/>
        <v>100200</v>
      </c>
      <c r="L30" s="24">
        <f t="shared" si="0"/>
        <v>52400</v>
      </c>
      <c r="M30" s="24"/>
      <c r="N30" s="24">
        <f aca="true" t="shared" si="1" ref="N30:W30">SUM(N5:N29)</f>
        <v>137694</v>
      </c>
      <c r="O30" s="24">
        <f t="shared" si="1"/>
        <v>45094</v>
      </c>
      <c r="P30" s="24">
        <f t="shared" si="1"/>
        <v>8894</v>
      </c>
      <c r="Q30" s="24">
        <f t="shared" si="1"/>
        <v>294</v>
      </c>
      <c r="R30" s="24">
        <f t="shared" si="1"/>
        <v>-6</v>
      </c>
      <c r="S30" s="24">
        <f t="shared" si="1"/>
        <v>37692</v>
      </c>
      <c r="T30" s="24">
        <f t="shared" si="1"/>
        <v>6292</v>
      </c>
      <c r="U30" s="24">
        <f t="shared" si="1"/>
        <v>192</v>
      </c>
      <c r="V30" s="24">
        <f t="shared" si="1"/>
        <v>-8</v>
      </c>
      <c r="W30" s="24">
        <f t="shared" si="1"/>
        <v>-8</v>
      </c>
      <c r="X30" s="24"/>
      <c r="Y30" s="24">
        <f aca="true" t="shared" si="2" ref="Y30:AH30">SUM(Y5:Y29)</f>
        <v>4806900</v>
      </c>
      <c r="Z30" s="24">
        <f t="shared" si="2"/>
        <v>4302100</v>
      </c>
      <c r="AA30" s="24">
        <f t="shared" si="2"/>
        <v>3104500</v>
      </c>
      <c r="AB30" s="24">
        <f t="shared" si="2"/>
        <v>1343200</v>
      </c>
      <c r="AC30" s="24">
        <f t="shared" si="2"/>
        <v>229500</v>
      </c>
      <c r="AD30" s="24">
        <f t="shared" si="2"/>
        <v>3674000</v>
      </c>
      <c r="AE30" s="24">
        <f t="shared" si="2"/>
        <v>3214500</v>
      </c>
      <c r="AF30" s="24">
        <f t="shared" si="2"/>
        <v>1497800</v>
      </c>
      <c r="AG30" s="24">
        <f t="shared" si="2"/>
        <v>299000</v>
      </c>
      <c r="AH30" s="24">
        <f t="shared" si="2"/>
        <v>24800</v>
      </c>
      <c r="AI30" s="24"/>
      <c r="AJ30" s="24">
        <f aca="true" t="shared" si="3" ref="AJ30:AS30">SUM(AJ5:AJ29)</f>
        <v>25694</v>
      </c>
      <c r="AK30" s="24">
        <f t="shared" si="3"/>
        <v>10294</v>
      </c>
      <c r="AL30" s="24">
        <f t="shared" si="3"/>
        <v>3094</v>
      </c>
      <c r="AM30" s="24">
        <f t="shared" si="3"/>
        <v>1294</v>
      </c>
      <c r="AN30" s="24">
        <f t="shared" si="3"/>
        <v>94</v>
      </c>
      <c r="AO30" s="24">
        <f t="shared" si="3"/>
        <v>10294</v>
      </c>
      <c r="AP30" s="24">
        <f t="shared" si="3"/>
        <v>5094</v>
      </c>
      <c r="AQ30" s="24">
        <f t="shared" si="3"/>
        <v>1794</v>
      </c>
      <c r="AR30" s="24">
        <f t="shared" si="3"/>
        <v>494</v>
      </c>
      <c r="AS30" s="24">
        <f t="shared" si="3"/>
        <v>-6</v>
      </c>
    </row>
    <row r="31" spans="1:45" s="25" customFormat="1" ht="12.75">
      <c r="A31" s="22" t="s">
        <v>15</v>
      </c>
      <c r="B31" s="23">
        <f>B30</f>
        <v>32633616</v>
      </c>
      <c r="C31" s="39">
        <f>C30+D31</f>
        <v>2014200</v>
      </c>
      <c r="D31" s="24">
        <f>D30+E31</f>
        <v>1096300</v>
      </c>
      <c r="E31" s="24">
        <f>E30+F31</f>
        <v>550600</v>
      </c>
      <c r="F31" s="24">
        <f>F30+G31</f>
        <v>222800</v>
      </c>
      <c r="G31" s="24">
        <f>G30</f>
        <v>83500</v>
      </c>
      <c r="H31" s="39">
        <f>H30+I31</f>
        <v>1603600</v>
      </c>
      <c r="I31" s="24">
        <f>I30+J31</f>
        <v>836500</v>
      </c>
      <c r="J31" s="24">
        <f>J30+K31</f>
        <v>372700</v>
      </c>
      <c r="K31" s="24">
        <f>K30+L31</f>
        <v>152600</v>
      </c>
      <c r="L31" s="24">
        <f>L30</f>
        <v>52400</v>
      </c>
      <c r="M31" s="24"/>
      <c r="N31" s="24">
        <f>N30+O31</f>
        <v>191970</v>
      </c>
      <c r="O31" s="24">
        <f>O30+P31</f>
        <v>54276</v>
      </c>
      <c r="P31" s="24">
        <f>P30+Q31</f>
        <v>9182</v>
      </c>
      <c r="Q31" s="24">
        <f>Q30+R31</f>
        <v>288</v>
      </c>
      <c r="R31" s="24">
        <f>R30</f>
        <v>-6</v>
      </c>
      <c r="S31" s="24">
        <f>S30+T31</f>
        <v>44160</v>
      </c>
      <c r="T31" s="24">
        <f>T30+U31</f>
        <v>6468</v>
      </c>
      <c r="U31" s="24">
        <f>U30+V31</f>
        <v>176</v>
      </c>
      <c r="V31" s="24">
        <f>V30+W31</f>
        <v>-16</v>
      </c>
      <c r="W31" s="24">
        <f>W30</f>
        <v>-8</v>
      </c>
      <c r="X31" s="24"/>
      <c r="Y31" s="24">
        <f>Y30+Z31</f>
        <v>13786200</v>
      </c>
      <c r="Z31" s="24">
        <f>Z30+AA31</f>
        <v>8979300</v>
      </c>
      <c r="AA31" s="24">
        <f>AA30+AB31</f>
        <v>4677200</v>
      </c>
      <c r="AB31" s="24">
        <f>AB30+AC31</f>
        <v>1572700</v>
      </c>
      <c r="AC31" s="24">
        <f>AC30</f>
        <v>229500</v>
      </c>
      <c r="AD31" s="24">
        <f>AD30+AE31</f>
        <v>8710100</v>
      </c>
      <c r="AE31" s="24">
        <f>AE30+AF31</f>
        <v>5036100</v>
      </c>
      <c r="AF31" s="24">
        <f>AF30+AG31</f>
        <v>1821600</v>
      </c>
      <c r="AG31" s="24">
        <f>AG30+AH31</f>
        <v>323800</v>
      </c>
      <c r="AH31" s="24">
        <f>AH30</f>
        <v>24800</v>
      </c>
      <c r="AI31" s="24"/>
      <c r="AJ31" s="24">
        <f>AJ30+AK31</f>
        <v>40470</v>
      </c>
      <c r="AK31" s="24">
        <f>AK30+AL31</f>
        <v>14776</v>
      </c>
      <c r="AL31" s="24">
        <f>AL30+AM31</f>
        <v>4482</v>
      </c>
      <c r="AM31" s="24">
        <f>AM30+AN31</f>
        <v>1388</v>
      </c>
      <c r="AN31" s="24">
        <f>AN30</f>
        <v>94</v>
      </c>
      <c r="AO31" s="24">
        <f>AO30+AP31</f>
        <v>17670</v>
      </c>
      <c r="AP31" s="24">
        <f>AP30+AQ31</f>
        <v>7376</v>
      </c>
      <c r="AQ31" s="24">
        <f>AQ30+AR31</f>
        <v>2282</v>
      </c>
      <c r="AR31" s="24">
        <f>AR30+AS31</f>
        <v>488</v>
      </c>
      <c r="AS31" s="24">
        <f>AS30</f>
        <v>-6</v>
      </c>
    </row>
    <row r="32" spans="1:45" s="29" customFormat="1" ht="12.75">
      <c r="A32" s="26" t="s">
        <v>26</v>
      </c>
      <c r="B32" s="28">
        <f>B30/$B31*100</f>
        <v>100</v>
      </c>
      <c r="C32" s="28">
        <f>C31/$B31*100</f>
        <v>6.172163084838652</v>
      </c>
      <c r="D32" s="28">
        <f aca="true" t="shared" si="4" ref="D32:L32">D31/$B31*100</f>
        <v>3.3594193177979417</v>
      </c>
      <c r="E32" s="28">
        <f t="shared" si="4"/>
        <v>1.6872172547473745</v>
      </c>
      <c r="F32" s="28">
        <f t="shared" si="4"/>
        <v>0.6827315734793227</v>
      </c>
      <c r="G32" s="28">
        <f t="shared" si="4"/>
        <v>0.25587112381294186</v>
      </c>
      <c r="H32" s="28">
        <f t="shared" si="4"/>
        <v>4.913951307142916</v>
      </c>
      <c r="I32" s="28">
        <f t="shared" si="4"/>
        <v>2.5633077253835435</v>
      </c>
      <c r="J32" s="28">
        <f t="shared" si="4"/>
        <v>1.1420738664081846</v>
      </c>
      <c r="K32" s="28">
        <f t="shared" si="4"/>
        <v>0.4676159699862866</v>
      </c>
      <c r="L32" s="28">
        <f t="shared" si="4"/>
        <v>0.16057062141075631</v>
      </c>
      <c r="M32" s="28"/>
      <c r="N32" s="28">
        <f aca="true" t="shared" si="5" ref="N32:W32">N31/$B31*100</f>
        <v>0.5882584387828795</v>
      </c>
      <c r="O32" s="28">
        <f t="shared" si="5"/>
        <v>0.16631929480324828</v>
      </c>
      <c r="P32" s="28">
        <f t="shared" si="5"/>
        <v>0.028136630644915357</v>
      </c>
      <c r="Q32" s="28">
        <f t="shared" si="5"/>
        <v>0.0008825255527919431</v>
      </c>
      <c r="R32" s="28">
        <f t="shared" si="5"/>
        <v>-1.8385949016498816E-05</v>
      </c>
      <c r="S32" s="28">
        <f t="shared" si="5"/>
        <v>0.13532058476143127</v>
      </c>
      <c r="T32" s="28">
        <f t="shared" si="5"/>
        <v>0.01982005303978572</v>
      </c>
      <c r="U32" s="28">
        <f t="shared" si="5"/>
        <v>0.0005393211711506319</v>
      </c>
      <c r="V32" s="28">
        <f t="shared" si="5"/>
        <v>-4.902919737733018E-05</v>
      </c>
      <c r="W32" s="28">
        <f t="shared" si="5"/>
        <v>-2.451459868866509E-05</v>
      </c>
      <c r="X32" s="28"/>
      <c r="Y32" s="28">
        <f aca="true" t="shared" si="6" ref="Y32:AH32">Y31/$B31*100</f>
        <v>42.24539505520933</v>
      </c>
      <c r="Z32" s="28">
        <f t="shared" si="6"/>
        <v>27.515492000641302</v>
      </c>
      <c r="AA32" s="28">
        <f t="shared" si="6"/>
        <v>14.332460123328042</v>
      </c>
      <c r="AB32" s="28">
        <f t="shared" si="6"/>
        <v>4.819263669707947</v>
      </c>
      <c r="AC32" s="28">
        <f t="shared" si="6"/>
        <v>0.7032625498810797</v>
      </c>
      <c r="AD32" s="28">
        <f t="shared" si="6"/>
        <v>26.69057575476772</v>
      </c>
      <c r="AE32" s="28">
        <f t="shared" si="6"/>
        <v>15.432246306998282</v>
      </c>
      <c r="AF32" s="28">
        <f t="shared" si="6"/>
        <v>5.581974121409041</v>
      </c>
      <c r="AG32" s="28">
        <f t="shared" si="6"/>
        <v>0.9922283819237194</v>
      </c>
      <c r="AH32" s="28">
        <f t="shared" si="6"/>
        <v>0.07599525593486177</v>
      </c>
      <c r="AI32" s="28"/>
      <c r="AJ32" s="28">
        <f aca="true" t="shared" si="7" ref="AJ32:AS32">AJ31/$B31*100</f>
        <v>0.12401322611628451</v>
      </c>
      <c r="AK32" s="28">
        <f t="shared" si="7"/>
        <v>0.04527846377796442</v>
      </c>
      <c r="AL32" s="28">
        <f t="shared" si="7"/>
        <v>0.013734303915324616</v>
      </c>
      <c r="AM32" s="28">
        <f t="shared" si="7"/>
        <v>0.0042532828724833925</v>
      </c>
      <c r="AN32" s="28">
        <f t="shared" si="7"/>
        <v>0.0002880465345918148</v>
      </c>
      <c r="AO32" s="28">
        <f t="shared" si="7"/>
        <v>0.05414661985358901</v>
      </c>
      <c r="AP32" s="28">
        <f t="shared" si="7"/>
        <v>0.02260245999094921</v>
      </c>
      <c r="AQ32" s="28">
        <f t="shared" si="7"/>
        <v>0.006992789275941716</v>
      </c>
      <c r="AR32" s="28">
        <f t="shared" si="7"/>
        <v>0.0014953905200085701</v>
      </c>
      <c r="AS32" s="28">
        <f t="shared" si="7"/>
        <v>-1.8385949016498816E-05</v>
      </c>
    </row>
    <row r="33" s="31" customFormat="1" ht="14.25">
      <c r="A33" s="30"/>
    </row>
    <row r="35" spans="2:13" s="13" customFormat="1" ht="37.5" customHeight="1">
      <c r="B35" s="44" t="s">
        <v>27</v>
      </c>
      <c r="C35" s="45"/>
      <c r="D35" s="45"/>
      <c r="E35" s="45"/>
      <c r="F35" s="46"/>
      <c r="I35" s="47" t="s">
        <v>62</v>
      </c>
      <c r="J35" s="48"/>
      <c r="K35" s="48"/>
      <c r="L35" s="48"/>
      <c r="M35" s="49"/>
    </row>
    <row r="36" spans="1:13" s="4" customFormat="1" ht="25.5">
      <c r="A36" s="3" t="s">
        <v>24</v>
      </c>
      <c r="B36" s="3" t="s">
        <v>19</v>
      </c>
      <c r="C36" s="3" t="s">
        <v>23</v>
      </c>
      <c r="D36" s="3" t="s">
        <v>22</v>
      </c>
      <c r="E36" s="3" t="s">
        <v>21</v>
      </c>
      <c r="F36" s="3" t="s">
        <v>20</v>
      </c>
      <c r="H36" s="3" t="s">
        <v>24</v>
      </c>
      <c r="I36" s="3" t="s">
        <v>57</v>
      </c>
      <c r="J36" s="3" t="s">
        <v>58</v>
      </c>
      <c r="K36" s="3" t="s">
        <v>59</v>
      </c>
      <c r="L36" s="3" t="s">
        <v>60</v>
      </c>
      <c r="M36" s="3" t="s">
        <v>61</v>
      </c>
    </row>
    <row r="37" spans="1:13" s="33" customFormat="1" ht="12.75">
      <c r="A37" s="32" t="s">
        <v>16</v>
      </c>
      <c r="B37" s="27">
        <f>C32</f>
        <v>6.172163084838652</v>
      </c>
      <c r="C37" s="27">
        <f>D32</f>
        <v>3.3594193177979417</v>
      </c>
      <c r="D37" s="27">
        <f>E32</f>
        <v>1.6872172547473745</v>
      </c>
      <c r="E37" s="27">
        <f>F32</f>
        <v>0.6827315734793227</v>
      </c>
      <c r="F37" s="27">
        <f>G32</f>
        <v>0.25587112381294186</v>
      </c>
      <c r="G37" s="38">
        <f>SUM(B37:F37)</f>
        <v>12.157402354676233</v>
      </c>
      <c r="H37" s="32" t="s">
        <v>16</v>
      </c>
      <c r="I37" s="27">
        <f>H32</f>
        <v>4.913951307142916</v>
      </c>
      <c r="J37" s="27">
        <f>I32</f>
        <v>2.5633077253835435</v>
      </c>
      <c r="K37" s="27">
        <f>J32</f>
        <v>1.1420738664081846</v>
      </c>
      <c r="L37" s="27">
        <f>K32</f>
        <v>0.4676159699862866</v>
      </c>
      <c r="M37" s="27">
        <f>L32</f>
        <v>0.16057062141075631</v>
      </c>
    </row>
    <row r="38" spans="1:13" s="33" customFormat="1" ht="12.75">
      <c r="A38" s="32" t="s">
        <v>17</v>
      </c>
      <c r="B38" s="27">
        <f>N32</f>
        <v>0.5882584387828795</v>
      </c>
      <c r="C38" s="27">
        <f>O32</f>
        <v>0.16631929480324828</v>
      </c>
      <c r="D38" s="27">
        <f>P32</f>
        <v>0.028136630644915357</v>
      </c>
      <c r="E38" s="27">
        <f>Q32</f>
        <v>0.0008825255527919431</v>
      </c>
      <c r="F38" s="27">
        <f>R32</f>
        <v>-1.8385949016498816E-05</v>
      </c>
      <c r="G38" s="38">
        <f>SUM(B38:F38)</f>
        <v>0.7835785038348185</v>
      </c>
      <c r="H38" s="32" t="s">
        <v>17</v>
      </c>
      <c r="I38" s="27">
        <f>S32</f>
        <v>0.13532058476143127</v>
      </c>
      <c r="J38" s="27">
        <f>T32</f>
        <v>0.01982005303978572</v>
      </c>
      <c r="K38" s="27">
        <f>U32</f>
        <v>0.0005393211711506319</v>
      </c>
      <c r="L38" s="27">
        <f>V32</f>
        <v>-4.902919737733018E-05</v>
      </c>
      <c r="M38" s="27">
        <f>W32</f>
        <v>-2.451459868866509E-05</v>
      </c>
    </row>
    <row r="39" spans="1:13" s="33" customFormat="1" ht="12.75">
      <c r="A39" s="32" t="s">
        <v>10</v>
      </c>
      <c r="B39" s="27">
        <f>Y32</f>
        <v>42.24539505520933</v>
      </c>
      <c r="C39" s="27">
        <f>Z32</f>
        <v>27.515492000641302</v>
      </c>
      <c r="D39" s="27">
        <f>AA32</f>
        <v>14.332460123328042</v>
      </c>
      <c r="E39" s="27">
        <f>AB32</f>
        <v>4.819263669707947</v>
      </c>
      <c r="F39" s="27">
        <f>AC32</f>
        <v>0.7032625498810797</v>
      </c>
      <c r="G39" s="38">
        <f>SUM(B39:F39)</f>
        <v>89.6158733987677</v>
      </c>
      <c r="H39" s="32" t="s">
        <v>10</v>
      </c>
      <c r="I39" s="27">
        <f>AD32</f>
        <v>26.69057575476772</v>
      </c>
      <c r="J39" s="27">
        <f>AE32</f>
        <v>15.432246306998282</v>
      </c>
      <c r="K39" s="27">
        <f>AF32</f>
        <v>5.581974121409041</v>
      </c>
      <c r="L39" s="27">
        <f>AG32</f>
        <v>0.9922283819237194</v>
      </c>
      <c r="M39" s="27">
        <f>AH32</f>
        <v>0.07599525593486177</v>
      </c>
    </row>
    <row r="41" spans="1:2" ht="14.25">
      <c r="A41" s="32" t="s">
        <v>16</v>
      </c>
      <c r="B41" s="40">
        <f>(B45+I45)*1000000</f>
        <v>3617800</v>
      </c>
    </row>
    <row r="42" spans="1:3" ht="14.25">
      <c r="A42" s="32" t="s">
        <v>17</v>
      </c>
      <c r="B42" s="40">
        <f>(B46+I46)*1000000</f>
        <v>236129.99999999997</v>
      </c>
      <c r="C42" s="40">
        <f>(B47+I47)*1000000</f>
        <v>22496299.999999996</v>
      </c>
    </row>
    <row r="43" spans="2:13" s="13" customFormat="1" ht="23.25" customHeight="1">
      <c r="B43" s="47" t="s">
        <v>28</v>
      </c>
      <c r="C43" s="48"/>
      <c r="D43" s="48"/>
      <c r="E43" s="48"/>
      <c r="F43" s="49"/>
      <c r="I43" s="47" t="s">
        <v>63</v>
      </c>
      <c r="J43" s="48"/>
      <c r="K43" s="48"/>
      <c r="L43" s="48"/>
      <c r="M43" s="49"/>
    </row>
    <row r="44" spans="1:13" s="4" customFormat="1" ht="31.5" customHeight="1">
      <c r="A44" s="3" t="s">
        <v>24</v>
      </c>
      <c r="B44" s="3" t="s">
        <v>19</v>
      </c>
      <c r="C44" s="3" t="s">
        <v>23</v>
      </c>
      <c r="D44" s="3" t="s">
        <v>22</v>
      </c>
      <c r="E44" s="3" t="s">
        <v>21</v>
      </c>
      <c r="F44" s="3" t="s">
        <v>20</v>
      </c>
      <c r="H44" s="3" t="s">
        <v>24</v>
      </c>
      <c r="I44" s="3" t="s">
        <v>57</v>
      </c>
      <c r="J44" s="3" t="s">
        <v>58</v>
      </c>
      <c r="K44" s="3" t="s">
        <v>59</v>
      </c>
      <c r="L44" s="3" t="s">
        <v>60</v>
      </c>
      <c r="M44" s="3" t="s">
        <v>61</v>
      </c>
    </row>
    <row r="45" spans="1:13" s="33" customFormat="1" ht="12.75">
      <c r="A45" s="32" t="s">
        <v>16</v>
      </c>
      <c r="B45" s="28">
        <f aca="true" t="shared" si="8" ref="B45:F47">B37*$B$31/100/1000000</f>
        <v>2.0142</v>
      </c>
      <c r="C45" s="28">
        <f t="shared" si="8"/>
        <v>1.0963</v>
      </c>
      <c r="D45" s="28">
        <f t="shared" si="8"/>
        <v>0.5506</v>
      </c>
      <c r="E45" s="28">
        <f t="shared" si="8"/>
        <v>0.2228</v>
      </c>
      <c r="F45" s="28">
        <f>F37*$B$31/100/1000000</f>
        <v>0.0835</v>
      </c>
      <c r="H45" s="32" t="s">
        <v>16</v>
      </c>
      <c r="I45" s="28">
        <f aca="true" t="shared" si="9" ref="I45:M47">I37*$B$31/100/1000000</f>
        <v>1.6036</v>
      </c>
      <c r="J45" s="28">
        <f t="shared" si="9"/>
        <v>0.8365000000000001</v>
      </c>
      <c r="K45" s="28">
        <f t="shared" si="9"/>
        <v>0.3727</v>
      </c>
      <c r="L45" s="28">
        <f t="shared" si="9"/>
        <v>0.15260000000000004</v>
      </c>
      <c r="M45" s="28">
        <f t="shared" si="9"/>
        <v>0.0524</v>
      </c>
    </row>
    <row r="46" spans="1:13" s="33" customFormat="1" ht="12.75">
      <c r="A46" s="32" t="s">
        <v>17</v>
      </c>
      <c r="B46" s="28">
        <f>B38*$B$31/100/1000000</f>
        <v>0.19196999999999997</v>
      </c>
      <c r="C46" s="28">
        <f t="shared" si="8"/>
        <v>0.054276</v>
      </c>
      <c r="D46" s="28">
        <f t="shared" si="8"/>
        <v>0.009182000000000003</v>
      </c>
      <c r="E46" s="28">
        <f t="shared" si="8"/>
        <v>0.000288</v>
      </c>
      <c r="F46" s="28">
        <f t="shared" si="8"/>
        <v>-6E-06</v>
      </c>
      <c r="H46" s="32" t="s">
        <v>17</v>
      </c>
      <c r="I46" s="28">
        <f t="shared" si="9"/>
        <v>0.04416</v>
      </c>
      <c r="J46" s="28">
        <f t="shared" si="9"/>
        <v>0.006467999999999999</v>
      </c>
      <c r="K46" s="28">
        <f t="shared" si="9"/>
        <v>0.000176</v>
      </c>
      <c r="L46" s="28">
        <f t="shared" si="9"/>
        <v>-1.6000000000000003E-05</v>
      </c>
      <c r="M46" s="28">
        <f t="shared" si="9"/>
        <v>-8.000000000000001E-06</v>
      </c>
    </row>
    <row r="47" spans="1:13" s="33" customFormat="1" ht="12.75">
      <c r="A47" s="32" t="s">
        <v>10</v>
      </c>
      <c r="B47" s="28">
        <f>B39*$B$31/100/1000000</f>
        <v>13.7862</v>
      </c>
      <c r="C47" s="28">
        <f t="shared" si="8"/>
        <v>8.9793</v>
      </c>
      <c r="D47" s="28">
        <f t="shared" si="8"/>
        <v>4.6772</v>
      </c>
      <c r="E47" s="28">
        <f t="shared" si="8"/>
        <v>1.5726999999999998</v>
      </c>
      <c r="F47" s="28">
        <f t="shared" si="8"/>
        <v>0.2295</v>
      </c>
      <c r="H47" s="32" t="s">
        <v>10</v>
      </c>
      <c r="I47" s="28">
        <f t="shared" si="9"/>
        <v>8.7101</v>
      </c>
      <c r="J47" s="28">
        <f t="shared" si="9"/>
        <v>5.036100000000001</v>
      </c>
      <c r="K47" s="28">
        <f t="shared" si="9"/>
        <v>1.8216000000000003</v>
      </c>
      <c r="L47" s="28">
        <f t="shared" si="9"/>
        <v>0.3238</v>
      </c>
      <c r="M47" s="28">
        <f t="shared" si="9"/>
        <v>0.0248</v>
      </c>
    </row>
    <row r="48" spans="1:6" s="33" customFormat="1" ht="12.75">
      <c r="A48" s="34"/>
      <c r="B48" s="35"/>
      <c r="C48" s="35"/>
      <c r="D48" s="35"/>
      <c r="E48" s="35"/>
      <c r="F48" s="35"/>
    </row>
    <row r="49" ht="14.25">
      <c r="A49" s="36" t="s">
        <v>29</v>
      </c>
    </row>
    <row r="50" ht="14.25">
      <c r="A50" s="33" t="s">
        <v>25</v>
      </c>
    </row>
    <row r="51" spans="2:6" ht="14.25">
      <c r="B51" s="31"/>
      <c r="C51" s="31"/>
      <c r="D51" s="31"/>
      <c r="E51" s="31"/>
      <c r="F51" s="31"/>
    </row>
    <row r="52" spans="2:6" ht="14.25">
      <c r="B52" s="31"/>
      <c r="C52" s="31"/>
      <c r="D52" s="31"/>
      <c r="E52" s="31"/>
      <c r="F52" s="31"/>
    </row>
    <row r="53" spans="2:6" ht="14.25">
      <c r="B53" s="31"/>
      <c r="C53" s="31"/>
      <c r="D53" s="31"/>
      <c r="E53" s="31"/>
      <c r="F53" s="31"/>
    </row>
    <row r="67" s="37" customFormat="1" ht="15"/>
    <row r="68" s="37" customFormat="1" ht="15"/>
    <row r="69" s="31" customFormat="1" ht="14.25"/>
    <row r="70" spans="1:7" ht="14.25">
      <c r="A70" s="42"/>
      <c r="B70" s="42"/>
      <c r="C70" s="42"/>
      <c r="D70" s="42"/>
      <c r="E70" s="42"/>
      <c r="F70" s="42"/>
      <c r="G70" s="42"/>
    </row>
  </sheetData>
  <sheetProtection/>
  <mergeCells count="9">
    <mergeCell ref="AK3:AT3"/>
    <mergeCell ref="A70:G70"/>
    <mergeCell ref="O3:X3"/>
    <mergeCell ref="Z3:AI3"/>
    <mergeCell ref="B35:F35"/>
    <mergeCell ref="B43:F43"/>
    <mergeCell ref="C3:L3"/>
    <mergeCell ref="I35:M35"/>
    <mergeCell ref="I43:M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COMMEAU Natalie</dc:creator>
  <cp:keywords/>
  <dc:description/>
  <cp:lastModifiedBy>MG</cp:lastModifiedBy>
  <dcterms:created xsi:type="dcterms:W3CDTF">2013-04-26T13:17:43Z</dcterms:created>
  <dcterms:modified xsi:type="dcterms:W3CDTF">2019-05-13T08:31:12Z</dcterms:modified>
  <cp:category/>
  <cp:version/>
  <cp:contentType/>
  <cp:contentStatus/>
</cp:coreProperties>
</file>